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22.101.100\sangyou\上下水道局\02_庶務係\15_照会・通知\R07\02_庁外\石川県\R080114_公営企業に係る経営比較分析表（令和６年度決算）の分析等について\下水道【経営比較分析表】2024_172049_46_1718\"/>
    </mc:Choice>
  </mc:AlternateContent>
  <xr:revisionPtr revIDLastSave="0" documentId="13_ncr:1_{44F76148-326C-4574-871F-ED854F00CA82}" xr6:coauthVersionLast="47" xr6:coauthVersionMax="47" xr10:uidLastSave="{00000000-0000-0000-0000-000000000000}"/>
  <workbookProtection workbookAlgorithmName="SHA-512" workbookHashValue="dabZJhIA4+lyMmlueScLv/dgJx03JBc1g3zBmsReeg0T7/rtYPh3OFg/L9it2OjLakbCpxMNwsEDbcXdI27PfQ==" workbookSaltValue="ENVM4Ypv3iQaR8Hm163Y5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<sst xmlns="http://schemas.openxmlformats.org/spreadsheetml/2006/main" count="231" uniqueCount="116">
  <si>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</si>
  <si>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</si>
  <si>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</si>
  <si>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</si>
  <si>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</si>
  <si>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</si>
  <si>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</si>
  <si>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</si>
  <si>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</si>
  <si>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</si>
  <si>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</si>
  <si>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</si>
  <si>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</si>
  <si>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</si>
  <si>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</si>
  <si>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</si>
  <si>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</si>
  <si>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</si>
  <si>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</si>
  <si>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</si>
  <si>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</si>
  <si>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</si>
  <si>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</si>
  <si>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</si>
  <si>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</si>
  <si>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</si>
  <si>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</si>
  <si>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</si>
  <si>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</si>
  <si>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</si>
  <si>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</si>
  <si>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</si>
  <si>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</si>
  <si>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</si>
  <si>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</si>
  <si>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</si>
  <si>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</si>
  <si>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</si>
  <si>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</si>
  <si>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</si>
  <si>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</si>
  <si>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</si>
  <si>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</si>
  <si>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</si>
  <si>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</si>
  <si>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</si>
  <si>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</si>
  <si>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</si>
  <si>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</si>
  <si>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</si>
  <si>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</si>
  <si>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</si>
  <si>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</si>
  <si>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</si>
  <si>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</si>
  <si>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</si>
  <si>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</si>
  <si>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</si>
  <si>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</si>
  <si>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</si>
  <si>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</si>
  <si>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</si>
  <si>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</si>
  <si>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</si>
  <si>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</si>
  <si>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</si>
  <si>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</si>
  <si>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</si>
  <si>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</si>
  <si>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</si>
  <si>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</si>
  <si>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</si>
  <si>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</si>
  <si>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</si>
  <si>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</si>
  <si>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</si>
  <si>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</si>
  <si>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</si>
  <si>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</si>
  <si>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</si>
  <si>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</si>
  <si>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</si>
  <si>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</si>
  <si>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</si>
  <si>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</si>
  <si>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</si>
  <si>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</si>
  <si>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</si>
  <si>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</si>
  <si>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</si>
  <si>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</si>
  <si>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</si>
  <si>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</si>
  <si>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</si>
  <si>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</si>
  <si>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</si>
  <si>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</si>
  <si>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</si>
  <si>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</si>
  <si>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</si>
  <si>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</si>
  <si>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</si>
  <si>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</si>
  <si>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</si>
  <si>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</si>
  <si>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</si>
  <si>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</si>
  <si>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</si>
  <si>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</si>
  <si>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</si>
  <si>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</si>
  <si>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</si>
  <si>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</si>
  <si>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供用開始から27年経過しているが、管渠については法定耐用年数に達するまでにまだ十分な期間がある。震災による損傷した管渠の更新が多数見込まれることから、現時点で老朽化の問題はない。
　一方、電気機械設備については、法定耐用年数が経過し、老朽化が著しい設備の更新などの長寿命化対策を令和3年度から実施しているところである。</t>
    <rPh sb="10" eb="12">
      <t>ケイカ</t>
    </rPh>
    <phoneticPr fontId="4"/>
  </si>
  <si>
    <t>　使用料や一般会計からの公費負担分(基準内繰入金)では、収支均衡が図られないこと、また、慢性的に現金が不足していることなどにより、平準化債等の企業債に頼らざるを得ない状況であり、非常に厳しい経営状況となっている。
　震災からの本復旧が完了しないと、すべての数値がどのあたりを示すことになるのか不透明な状態ではあるものの、震災の影響も含めて人口が減少し使用料収入の減少が見込まれる一方で、設備の老朽化による多額の更新費用が見込まれるため、使用料の適正化による経営基盤の強化や広域化及び共同化の推進、ダウンサイジングやスペックダウンによる経営の効率化が急務となっている。
　このことから、現在の経営状況及び将来推計を詳細に分析するとともに、使用料の適正化に向けた検討を実施し、持続可能な事業運営に努めたい。</t>
    <rPh sb="65" eb="70">
      <t>ヘイジュンカサイトウ</t>
    </rPh>
    <rPh sb="71" eb="74">
      <t>キギョウサイ</t>
    </rPh>
    <rPh sb="160" eb="162">
      <t>シンサイ</t>
    </rPh>
    <rPh sb="163" eb="165">
      <t>エイキョウ</t>
    </rPh>
    <rPh sb="166" eb="167">
      <t>フク</t>
    </rPh>
    <phoneticPr fontId="4"/>
  </si>
  <si>
    <t xml:space="preserve">　①経常収支比率は、100%を上回っているものの、一般会計から多額の繰入れを行っている状況である。
　③流動比率は前年度よりは回復したものの依然として100%を下回っており、1年以内で現金化できる資産で1年以内に支払わなければならない負債を賄えておらず、常に運転資金不足が課題となっている。
　能登半島地震により、前年度よりも下水道使用料及び有収水量が大幅に減少したため、⑤経費回収率は減少し、⑥汚水処理原価が増加した。震災の影響等により、今後更なる人口減少等による有収水量や使用料収入の減少が予想されるため、これらの数値も悪化していくことが見込まれる。
</t>
    <rPh sb="70" eb="72">
      <t>イゼン</t>
    </rPh>
    <rPh sb="129" eb="133">
      <t>ウンテンシキン</t>
    </rPh>
    <rPh sb="176" eb="178">
      <t>オオハバ</t>
    </rPh>
    <rPh sb="193" eb="195">
      <t>ゲンショウ</t>
    </rPh>
    <rPh sb="205" eb="207">
      <t>ゾウカ</t>
    </rPh>
    <rPh sb="210" eb="212">
      <t>シンサイ</t>
    </rPh>
    <rPh sb="213" eb="215">
      <t>エイキョウ</t>
    </rPh>
    <rPh sb="215" eb="216">
      <t>トウ</t>
    </rPh>
    <rPh sb="222" eb="223">
      <t>サラ</t>
    </rPh>
    <rPh sb="247" eb="249">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</si>
</sst>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56-4519-B940-D25F20906D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E156-4519-B940-D25F20906D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25.19</c:v>
                </c:pt>
                <c:pt idx="1">
                  <c:v>24.81</c:v>
                </c:pt>
                <c:pt idx="2">
                  <c:v>23.7</c:v>
                </c:pt>
                <c:pt idx="3">
                  <c:v>19.63</c:v>
                </c:pt>
                <c:pt idx="4">
                  <c:v>14.81</c:v>
                </c:pt>
              </c:numCache>
            </c:numRef>
          </c:val>
          <c:extLst>
            <c:ext xmlns:c16="http://schemas.microsoft.com/office/drawing/2014/chart" uri="{C3380CC4-5D6E-409C-BE32-E72D297353CC}">
              <c16:uniqueId val="{00000000-7188-4A7F-83DD-E28855698F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7188-4A7F-83DD-E28855698F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96.07</c:v>
                </c:pt>
                <c:pt idx="1">
                  <c:v>93.01</c:v>
                </c:pt>
                <c:pt idx="2">
                  <c:v>92.64</c:v>
                </c:pt>
                <c:pt idx="3">
                  <c:v>91.6</c:v>
                </c:pt>
                <c:pt idx="4">
                  <c:v>90.87</c:v>
                </c:pt>
              </c:numCache>
            </c:numRef>
          </c:val>
          <c:extLst>
            <c:ext xmlns:c16="http://schemas.microsoft.com/office/drawing/2014/chart" uri="{C3380CC4-5D6E-409C-BE32-E72D297353CC}">
              <c16:uniqueId val="{00000000-B712-40B2-B2E9-4A3D5029D5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B712-40B2-B2E9-4A3D5029D5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121.26</c:v>
                </c:pt>
                <c:pt idx="1">
                  <c:v>122.77</c:v>
                </c:pt>
                <c:pt idx="2">
                  <c:v>152.32</c:v>
                </c:pt>
                <c:pt idx="3">
                  <c:v>126.73</c:v>
                </c:pt>
                <c:pt idx="4">
                  <c:v>115.39</c:v>
                </c:pt>
              </c:numCache>
            </c:numRef>
          </c:val>
          <c:extLst>
            <c:ext xmlns:c16="http://schemas.microsoft.com/office/drawing/2014/chart" uri="{C3380CC4-5D6E-409C-BE32-E72D297353CC}">
              <c16:uniqueId val="{00000000-B257-4337-9C64-22242C4CD8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B257-4337-9C64-22242C4CD8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14.94</c:v>
                </c:pt>
                <c:pt idx="1">
                  <c:v>17.62</c:v>
                </c:pt>
                <c:pt idx="2">
                  <c:v>18.5</c:v>
                </c:pt>
                <c:pt idx="3">
                  <c:v>21.46</c:v>
                </c:pt>
                <c:pt idx="4">
                  <c:v>24.39</c:v>
                </c:pt>
              </c:numCache>
            </c:numRef>
          </c:val>
          <c:extLst>
            <c:ext xmlns:c16="http://schemas.microsoft.com/office/drawing/2014/chart" uri="{C3380CC4-5D6E-409C-BE32-E72D297353CC}">
              <c16:uniqueId val="{00000000-6671-4D84-B208-B3BB806416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6671-4D84-B208-B3BB806416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5F-46AF-8103-4E46E21903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5F-46AF-8103-4E46E21903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DB-4B8E-BB87-406FB32773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25DB-4B8E-BB87-406FB32773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15.48</c:v>
                </c:pt>
                <c:pt idx="1">
                  <c:v>33.03</c:v>
                </c:pt>
                <c:pt idx="2">
                  <c:v>48.55</c:v>
                </c:pt>
                <c:pt idx="3">
                  <c:v>37.04</c:v>
                </c:pt>
                <c:pt idx="4">
                  <c:v>51.28</c:v>
                </c:pt>
              </c:numCache>
            </c:numRef>
          </c:val>
          <c:extLst>
            <c:ext xmlns:c16="http://schemas.microsoft.com/office/drawing/2014/chart" uri="{C3380CC4-5D6E-409C-BE32-E72D297353CC}">
              <c16:uniqueId val="{00000000-0236-43FD-B599-D79B5A475C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0236-43FD-B599-D79B5A475C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5803.73</c:v>
                </c:pt>
                <c:pt idx="1">
                  <c:v>5759.52</c:v>
                </c:pt>
                <c:pt idx="2">
                  <c:v>6149.4</c:v>
                </c:pt>
                <c:pt idx="3">
                  <c:v>6853.83</c:v>
                </c:pt>
                <c:pt idx="4">
                  <c:v>8532.09</c:v>
                </c:pt>
              </c:numCache>
            </c:numRef>
          </c:val>
          <c:extLst>
            <c:ext xmlns:c16="http://schemas.microsoft.com/office/drawing/2014/chart" uri="{C3380CC4-5D6E-409C-BE32-E72D297353CC}">
              <c16:uniqueId val="{00000000-1706-4CBF-8686-467CCD2778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1706-4CBF-8686-467CCD2778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22.66</c:v>
                </c:pt>
                <c:pt idx="1">
                  <c:v>90.06</c:v>
                </c:pt>
                <c:pt idx="2">
                  <c:v>36.86</c:v>
                </c:pt>
                <c:pt idx="3">
                  <c:v>66.8</c:v>
                </c:pt>
                <c:pt idx="4">
                  <c:v>46.03</c:v>
                </c:pt>
              </c:numCache>
            </c:numRef>
          </c:val>
          <c:extLst>
            <c:ext xmlns:c16="http://schemas.microsoft.com/office/drawing/2014/chart" uri="{C3380CC4-5D6E-409C-BE32-E72D297353CC}">
              <c16:uniqueId val="{00000000-AE52-42AE-AEB3-35F4BE2BE8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AE52-42AE-AEB3-35F4BE2BE8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877.44</c:v>
                </c:pt>
                <c:pt idx="1">
                  <c:v>223.81</c:v>
                </c:pt>
                <c:pt idx="2">
                  <c:v>561.87</c:v>
                </c:pt>
                <c:pt idx="3">
                  <c:v>311.52</c:v>
                </c:pt>
                <c:pt idx="4">
                  <c:v>521.76</c:v>
                </c:pt>
              </c:numCache>
            </c:numRef>
          </c:val>
          <c:extLst>
            <c:ext xmlns:c16="http://schemas.microsoft.com/office/drawing/2014/chart" uri="{C3380CC4-5D6E-409C-BE32-E72D297353CC}">
              <c16:uniqueId val="{00000000-069D-42FA-A1B7-4C55CED701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069D-42FA-A1B7-4C55CED701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7"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石川県　輪島市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20928</v>
      </c>
      <c r="AM8" s="41"/>
      <c r="AN8" s="41"/>
      <c r="AO8" s="41"/>
      <c r="AP8" s="41"/>
      <c r="AQ8" s="41"/>
      <c r="AR8" s="41"/>
      <c r="AS8" s="41"/>
      <c r="AT8" s="34">
        <f>データ!T6</f>
        <v>426.35</v>
      </c>
      <c r="AU8" s="34"/>
      <c r="AV8" s="34"/>
      <c r="AW8" s="34"/>
      <c r="AX8" s="34"/>
      <c r="AY8" s="34"/>
      <c r="AZ8" s="34"/>
      <c r="BA8" s="34"/>
      <c r="BB8" s="34">
        <f>データ!U6</f>
        <v>49.09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56.05</v>
      </c>
      <c r="J10" s="34"/>
      <c r="K10" s="34"/>
      <c r="L10" s="34"/>
      <c r="M10" s="34"/>
      <c r="N10" s="34"/>
      <c r="O10" s="34"/>
      <c r="P10" s="34">
        <f>データ!P6</f>
        <v>1.07</v>
      </c>
      <c r="Q10" s="34"/>
      <c r="R10" s="34"/>
      <c r="S10" s="34"/>
      <c r="T10" s="34"/>
      <c r="U10" s="34"/>
      <c r="V10" s="34"/>
      <c r="W10" s="34">
        <f>データ!Q6</f>
        <v>59.82</v>
      </c>
      <c r="X10" s="34"/>
      <c r="Y10" s="34"/>
      <c r="Z10" s="34"/>
      <c r="AA10" s="34"/>
      <c r="AB10" s="34"/>
      <c r="AC10" s="34"/>
      <c r="AD10" s="41">
        <f>データ!R6</f>
        <v>3450</v>
      </c>
      <c r="AE10" s="41"/>
      <c r="AF10" s="41"/>
      <c r="AG10" s="41"/>
      <c r="AH10" s="41"/>
      <c r="AI10" s="41"/>
      <c r="AJ10" s="41"/>
      <c r="AK10" s="2"/>
      <c r="AL10" s="41">
        <f>データ!V6</f>
        <v>219</v>
      </c>
      <c r="AM10" s="41"/>
      <c r="AN10" s="41"/>
      <c r="AO10" s="41"/>
      <c r="AP10" s="41"/>
      <c r="AQ10" s="41"/>
      <c r="AR10" s="41"/>
      <c r="AS10" s="41"/>
      <c r="AT10" s="34">
        <f>データ!W6</f>
        <v>0.1</v>
      </c>
      <c r="AU10" s="34"/>
      <c r="AV10" s="34"/>
      <c r="AW10" s="34"/>
      <c r="AX10" s="34"/>
      <c r="AY10" s="34"/>
      <c r="AZ10" s="34"/>
      <c r="BA10" s="34"/>
      <c r="BB10" s="34">
        <f>データ!X6</f>
        <v>2190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bU3p22CevTK8TPKDxn9acn3BEsbaPezF/FLrXGRG6PceOvOTsSV8l6ZHxsCZdvdwPqw/yipc9OCZYcASjUXU5w==" saltValue="KTrcq2yLcHUo2Mv017l59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172049</v>
      </c>
      <c r="D6" s="19">
        <f t="shared" si="3"/>
        <v>46</v>
      </c>
      <c r="E6" s="19">
        <f t="shared" si="3"/>
        <v>17</v>
      </c>
      <c r="F6" s="19">
        <f t="shared" si="3"/>
        <v>6</v>
      </c>
      <c r="G6" s="19">
        <f t="shared" si="3"/>
        <v>0</v>
      </c>
      <c r="H6" s="19" t="str">
        <f t="shared" si="3"/>
        <v>石川県　輪島市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56.05</v>
      </c>
      <c r="P6" s="20">
        <f t="shared" si="3"/>
        <v>1.07</v>
      </c>
      <c r="Q6" s="20">
        <f t="shared" si="3"/>
        <v>59.82</v>
      </c>
      <c r="R6" s="20">
        <f t="shared" si="3"/>
        <v>3450</v>
      </c>
      <c r="S6" s="20">
        <f t="shared" si="3"/>
        <v>20928</v>
      </c>
      <c r="T6" s="20">
        <f t="shared" si="3"/>
        <v>426.35</v>
      </c>
      <c r="U6" s="20">
        <f t="shared" si="3"/>
        <v>49.09</v>
      </c>
      <c r="V6" s="20">
        <f t="shared" si="3"/>
        <v>219</v>
      </c>
      <c r="W6" s="20">
        <f t="shared" si="3"/>
        <v>0.1</v>
      </c>
      <c r="X6" s="20">
        <f t="shared" si="3"/>
        <v>2190</v>
      </c>
      <c r="Y6" s="21">
        <f>IF(Y7="",NA(),Y7)</f>
        <v>121.26</v>
      </c>
      <c r="Z6" s="21">
        <f t="shared" ref="Z6:AH6" si="4">IF(Z7="",NA(),Z7)</f>
        <v>122.77</v>
      </c>
      <c r="AA6" s="21">
        <f t="shared" si="4"/>
        <v>152.32</v>
      </c>
      <c r="AB6" s="21">
        <f t="shared" si="4"/>
        <v>126.73</v>
      </c>
      <c r="AC6" s="21">
        <f t="shared" si="4"/>
        <v>115.39</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15.48</v>
      </c>
      <c r="AV6" s="21">
        <f t="shared" ref="AV6:BD6" si="6">IF(AV7="",NA(),AV7)</f>
        <v>33.03</v>
      </c>
      <c r="AW6" s="21">
        <f t="shared" si="6"/>
        <v>48.55</v>
      </c>
      <c r="AX6" s="21">
        <f t="shared" si="6"/>
        <v>37.04</v>
      </c>
      <c r="AY6" s="21">
        <f t="shared" si="6"/>
        <v>51.28</v>
      </c>
      <c r="AZ6" s="21">
        <f t="shared" si="6"/>
        <v>56.53</v>
      </c>
      <c r="BA6" s="21">
        <f t="shared" si="6"/>
        <v>59.66</v>
      </c>
      <c r="BB6" s="21">
        <f t="shared" si="6"/>
        <v>61.64</v>
      </c>
      <c r="BC6" s="21">
        <f t="shared" si="6"/>
        <v>69.819999999999993</v>
      </c>
      <c r="BD6" s="21">
        <f t="shared" si="6"/>
        <v>72.13</v>
      </c>
      <c r="BE6" s="20" t="str">
        <f>IF(BE7="","",IF(BE7="-","【-】","【"&amp;SUBSTITUTE(TEXT(BE7,"#,##0.00"),"-","△")&amp;"】"))</f>
        <v>【71.46】</v>
      </c>
      <c r="BF6" s="21">
        <f>IF(BF7="",NA(),BF7)</f>
        <v>5803.73</v>
      </c>
      <c r="BG6" s="21">
        <f t="shared" ref="BG6:BO6" si="7">IF(BG7="",NA(),BG7)</f>
        <v>5759.52</v>
      </c>
      <c r="BH6" s="21">
        <f t="shared" si="7"/>
        <v>6149.4</v>
      </c>
      <c r="BI6" s="21">
        <f t="shared" si="7"/>
        <v>6853.83</v>
      </c>
      <c r="BJ6" s="21">
        <f t="shared" si="7"/>
        <v>8532.09</v>
      </c>
      <c r="BK6" s="21">
        <f t="shared" si="7"/>
        <v>1095.52</v>
      </c>
      <c r="BL6" s="21">
        <f t="shared" si="7"/>
        <v>1056.55</v>
      </c>
      <c r="BM6" s="21">
        <f t="shared" si="7"/>
        <v>1278.54</v>
      </c>
      <c r="BN6" s="21">
        <f t="shared" si="7"/>
        <v>1149.7</v>
      </c>
      <c r="BO6" s="21">
        <f t="shared" si="7"/>
        <v>1420.25</v>
      </c>
      <c r="BP6" s="20" t="str">
        <f>IF(BP7="","",IF(BP7="-","【-】","【"&amp;SUBSTITUTE(TEXT(BP7,"#,##0.00"),"-","△")&amp;"】"))</f>
        <v>【1,223.19】</v>
      </c>
      <c r="BQ6" s="21">
        <f>IF(BQ7="",NA(),BQ7)</f>
        <v>22.66</v>
      </c>
      <c r="BR6" s="21">
        <f t="shared" ref="BR6:BZ6" si="8">IF(BR7="",NA(),BR7)</f>
        <v>90.06</v>
      </c>
      <c r="BS6" s="21">
        <f t="shared" si="8"/>
        <v>36.86</v>
      </c>
      <c r="BT6" s="21">
        <f t="shared" si="8"/>
        <v>66.8</v>
      </c>
      <c r="BU6" s="21">
        <f t="shared" si="8"/>
        <v>46.03</v>
      </c>
      <c r="BV6" s="21">
        <f t="shared" si="8"/>
        <v>39.64</v>
      </c>
      <c r="BW6" s="21">
        <f t="shared" si="8"/>
        <v>40</v>
      </c>
      <c r="BX6" s="21">
        <f t="shared" si="8"/>
        <v>38.74</v>
      </c>
      <c r="BY6" s="21">
        <f t="shared" si="8"/>
        <v>35.96</v>
      </c>
      <c r="BZ6" s="21">
        <f t="shared" si="8"/>
        <v>32.700000000000003</v>
      </c>
      <c r="CA6" s="20" t="str">
        <f>IF(CA7="","",IF(CA7="-","【-】","【"&amp;SUBSTITUTE(TEXT(CA7,"#,##0.00"),"-","△")&amp;"】"))</f>
        <v>【37.21】</v>
      </c>
      <c r="CB6" s="21">
        <f>IF(CB7="",NA(),CB7)</f>
        <v>877.44</v>
      </c>
      <c r="CC6" s="21">
        <f t="shared" ref="CC6:CK6" si="9">IF(CC7="",NA(),CC7)</f>
        <v>223.81</v>
      </c>
      <c r="CD6" s="21">
        <f t="shared" si="9"/>
        <v>561.87</v>
      </c>
      <c r="CE6" s="21">
        <f t="shared" si="9"/>
        <v>311.52</v>
      </c>
      <c r="CF6" s="21">
        <f t="shared" si="9"/>
        <v>521.76</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25.19</v>
      </c>
      <c r="CN6" s="21">
        <f t="shared" ref="CN6:CV6" si="10">IF(CN7="",NA(),CN7)</f>
        <v>24.81</v>
      </c>
      <c r="CO6" s="21">
        <f t="shared" si="10"/>
        <v>23.7</v>
      </c>
      <c r="CP6" s="21">
        <f t="shared" si="10"/>
        <v>19.63</v>
      </c>
      <c r="CQ6" s="21">
        <f t="shared" si="10"/>
        <v>14.81</v>
      </c>
      <c r="CR6" s="21">
        <f t="shared" si="10"/>
        <v>30.19</v>
      </c>
      <c r="CS6" s="21">
        <f t="shared" si="10"/>
        <v>28.77</v>
      </c>
      <c r="CT6" s="21">
        <f t="shared" si="10"/>
        <v>26.22</v>
      </c>
      <c r="CU6" s="21">
        <f t="shared" si="10"/>
        <v>26.12</v>
      </c>
      <c r="CV6" s="21">
        <f t="shared" si="10"/>
        <v>27.81</v>
      </c>
      <c r="CW6" s="20" t="str">
        <f>IF(CW7="","",IF(CW7="-","【-】","【"&amp;SUBSTITUTE(TEXT(CW7,"#,##0.00"),"-","△")&amp;"】"))</f>
        <v>【30.09】</v>
      </c>
      <c r="CX6" s="21">
        <f>IF(CX7="",NA(),CX7)</f>
        <v>96.07</v>
      </c>
      <c r="CY6" s="21">
        <f t="shared" ref="CY6:DG6" si="11">IF(CY7="",NA(),CY7)</f>
        <v>93.01</v>
      </c>
      <c r="CZ6" s="21">
        <f t="shared" si="11"/>
        <v>92.64</v>
      </c>
      <c r="DA6" s="21">
        <f t="shared" si="11"/>
        <v>91.6</v>
      </c>
      <c r="DB6" s="21">
        <f t="shared" si="11"/>
        <v>90.87</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14.94</v>
      </c>
      <c r="DJ6" s="21">
        <f t="shared" ref="DJ6:DR6" si="12">IF(DJ7="",NA(),DJ7)</f>
        <v>17.62</v>
      </c>
      <c r="DK6" s="21">
        <f t="shared" si="12"/>
        <v>18.5</v>
      </c>
      <c r="DL6" s="21">
        <f t="shared" si="12"/>
        <v>21.46</v>
      </c>
      <c r="DM6" s="21">
        <f t="shared" si="12"/>
        <v>24.39</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172049</v>
      </c>
      <c r="D7" s="23">
        <v>46</v>
      </c>
      <c r="E7" s="23">
        <v>17</v>
      </c>
      <c r="F7" s="23">
        <v>6</v>
      </c>
      <c r="G7" s="23">
        <v>0</v>
      </c>
      <c r="H7" s="23" t="s">
        <v>96</v>
      </c>
      <c r="I7" s="23" t="s">
        <v>97</v>
      </c>
      <c r="J7" s="23" t="s">
        <v>98</v>
      </c>
      <c r="K7" s="23" t="s">
        <v>99</v>
      </c>
      <c r="L7" s="23" t="s">
        <v>100</v>
      </c>
      <c r="M7" s="23" t="s">
        <v>101</v>
      </c>
      <c r="N7" s="24" t="s">
        <v>102</v>
      </c>
      <c r="O7" s="24">
        <v>56.05</v>
      </c>
      <c r="P7" s="24">
        <v>1.07</v>
      </c>
      <c r="Q7" s="24">
        <v>59.82</v>
      </c>
      <c r="R7" s="24">
        <v>3450</v>
      </c>
      <c r="S7" s="24">
        <v>20928</v>
      </c>
      <c r="T7" s="24">
        <v>426.35</v>
      </c>
      <c r="U7" s="24">
        <v>49.09</v>
      </c>
      <c r="V7" s="24">
        <v>219</v>
      </c>
      <c r="W7" s="24">
        <v>0.1</v>
      </c>
      <c r="X7" s="24">
        <v>2190</v>
      </c>
      <c r="Y7" s="24">
        <v>121.26</v>
      </c>
      <c r="Z7" s="24">
        <v>122.77</v>
      </c>
      <c r="AA7" s="24">
        <v>152.32</v>
      </c>
      <c r="AB7" s="24">
        <v>126.73</v>
      </c>
      <c r="AC7" s="24">
        <v>115.39</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15.48</v>
      </c>
      <c r="AV7" s="24">
        <v>33.03</v>
      </c>
      <c r="AW7" s="24">
        <v>48.55</v>
      </c>
      <c r="AX7" s="24">
        <v>37.04</v>
      </c>
      <c r="AY7" s="24">
        <v>51.28</v>
      </c>
      <c r="AZ7" s="24">
        <v>56.53</v>
      </c>
      <c r="BA7" s="24">
        <v>59.66</v>
      </c>
      <c r="BB7" s="24">
        <v>61.64</v>
      </c>
      <c r="BC7" s="24">
        <v>69.819999999999993</v>
      </c>
      <c r="BD7" s="24">
        <v>72.13</v>
      </c>
      <c r="BE7" s="24">
        <v>71.459999999999994</v>
      </c>
      <c r="BF7" s="24">
        <v>5803.73</v>
      </c>
      <c r="BG7" s="24">
        <v>5759.52</v>
      </c>
      <c r="BH7" s="24">
        <v>6149.4</v>
      </c>
      <c r="BI7" s="24">
        <v>6853.83</v>
      </c>
      <c r="BJ7" s="24">
        <v>8532.09</v>
      </c>
      <c r="BK7" s="24">
        <v>1095.52</v>
      </c>
      <c r="BL7" s="24">
        <v>1056.55</v>
      </c>
      <c r="BM7" s="24">
        <v>1278.54</v>
      </c>
      <c r="BN7" s="24">
        <v>1149.7</v>
      </c>
      <c r="BO7" s="24">
        <v>1420.25</v>
      </c>
      <c r="BP7" s="24">
        <v>1223.19</v>
      </c>
      <c r="BQ7" s="24">
        <v>22.66</v>
      </c>
      <c r="BR7" s="24">
        <v>90.06</v>
      </c>
      <c r="BS7" s="24">
        <v>36.86</v>
      </c>
      <c r="BT7" s="24">
        <v>66.8</v>
      </c>
      <c r="BU7" s="24">
        <v>46.03</v>
      </c>
      <c r="BV7" s="24">
        <v>39.64</v>
      </c>
      <c r="BW7" s="24">
        <v>40</v>
      </c>
      <c r="BX7" s="24">
        <v>38.74</v>
      </c>
      <c r="BY7" s="24">
        <v>35.96</v>
      </c>
      <c r="BZ7" s="24">
        <v>32.700000000000003</v>
      </c>
      <c r="CA7" s="24">
        <v>37.21</v>
      </c>
      <c r="CB7" s="24">
        <v>877.44</v>
      </c>
      <c r="CC7" s="24">
        <v>223.81</v>
      </c>
      <c r="CD7" s="24">
        <v>561.87</v>
      </c>
      <c r="CE7" s="24">
        <v>311.52</v>
      </c>
      <c r="CF7" s="24">
        <v>521.76</v>
      </c>
      <c r="CG7" s="24">
        <v>449.72</v>
      </c>
      <c r="CH7" s="24">
        <v>437.27</v>
      </c>
      <c r="CI7" s="24">
        <v>456.72</v>
      </c>
      <c r="CJ7" s="24">
        <v>481.96</v>
      </c>
      <c r="CK7" s="24">
        <v>536.16999999999996</v>
      </c>
      <c r="CL7" s="24">
        <v>462.49</v>
      </c>
      <c r="CM7" s="24">
        <v>25.19</v>
      </c>
      <c r="CN7" s="24">
        <v>24.81</v>
      </c>
      <c r="CO7" s="24">
        <v>23.7</v>
      </c>
      <c r="CP7" s="24">
        <v>19.63</v>
      </c>
      <c r="CQ7" s="24">
        <v>14.81</v>
      </c>
      <c r="CR7" s="24">
        <v>30.19</v>
      </c>
      <c r="CS7" s="24">
        <v>28.77</v>
      </c>
      <c r="CT7" s="24">
        <v>26.22</v>
      </c>
      <c r="CU7" s="24">
        <v>26.12</v>
      </c>
      <c r="CV7" s="24">
        <v>27.81</v>
      </c>
      <c r="CW7" s="24">
        <v>30.09</v>
      </c>
      <c r="CX7" s="24">
        <v>96.07</v>
      </c>
      <c r="CY7" s="24">
        <v>93.01</v>
      </c>
      <c r="CZ7" s="24">
        <v>92.64</v>
      </c>
      <c r="DA7" s="24">
        <v>91.6</v>
      </c>
      <c r="DB7" s="24">
        <v>90.87</v>
      </c>
      <c r="DC7" s="24">
        <v>79.09</v>
      </c>
      <c r="DD7" s="24">
        <v>78.900000000000006</v>
      </c>
      <c r="DE7" s="24">
        <v>78.03</v>
      </c>
      <c r="DF7" s="24">
        <v>78.55</v>
      </c>
      <c r="DG7" s="24">
        <v>78.680000000000007</v>
      </c>
      <c r="DH7" s="24">
        <v>80.97</v>
      </c>
      <c r="DI7" s="24">
        <v>14.94</v>
      </c>
      <c r="DJ7" s="24">
        <v>17.62</v>
      </c>
      <c r="DK7" s="24">
        <v>18.5</v>
      </c>
      <c r="DL7" s="24">
        <v>21.46</v>
      </c>
      <c r="DM7" s="24">
        <v>24.39</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蔵角 真紀</cp:lastModifiedBy>
  <dcterms:created xsi:type="dcterms:W3CDTF">2025-12-23T06:25:46Z</dcterms:created>
  <dcterms:modified xsi:type="dcterms:W3CDTF">2026-01-30T12:24:49Z</dcterms:modified>
  <cp:category/>
</cp:coreProperties>
</file>