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172.22.101.100\sangyou\上下水道局\02_庶務係\15_照会・通知\R07\02_庁外\石川県\R080114_公営企業に係る経営比較分析表（令和６年度決算）の分析等について\下水道【経営比較分析表】2024_172049_46_1718\"/>
    </mc:Choice>
  </mc:AlternateContent>
  <xr:revisionPtr revIDLastSave="0" documentId="13_ncr:1_{95048CAD-2BC9-4847-8137-178F9141E341}" xr6:coauthVersionLast="47" xr6:coauthVersionMax="47" xr10:uidLastSave="{00000000-0000-0000-0000-000000000000}"/>
  <workbookProtection workbookAlgorithmName="SHA-512" workbookHashValue="k8Tl+s0y5+ojaOzCwGpvTOPX98/dT/86nVFovyResWaVLzgFX8kNSkCVjGduYshHuCgbpc8oe3KoTFntmaNX7A==" workbookSaltValue="gNsJVKld7S9UtLJf6tjHo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U6" i="5"/>
  <c r="BB8" i="4" s="1"/>
  <c r="T6" i="5"/>
  <c r="AT8" i="4" s="1"/>
  <c r="S6" i="5"/>
  <c r="AL8" i="4" s="1"/>
  <c r="R6" i="5"/>
  <c r="AD10" i="4" s="1"/>
  <c r="Q6" i="5"/>
  <c r="W10" i="4" s="1"/>
  <c r="P6" i="5"/>
  <c r="P10" i="4" s="1"/>
  <c r="O6" i="5"/>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F85" i="4"/>
  <c r="AL10" i="4"/>
  <c r="I10" i="4"/>
  <c r="I8" i="4"/>
</calcChain>
</file>

<file path=xl/sharedStrings.xml><?xml version="1.0" encoding="utf-8"?>
<sst xmlns="http://schemas.openxmlformats.org/spreadsheetml/2006/main" count="253" uniqueCount="116">
  <si>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</si>
  <si>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</si>
  <si>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</si>
  <si>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</si>
  <si>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</si>
  <si>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</si>
  <si>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</si>
  <si>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</si>
  <si>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</si>
  <si>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</si>
  <si>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</si>
  <si>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</si>
  <si>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</si>
  <si>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</si>
  <si>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</si>
  <si>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</si>
  <si>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</si>
  <si>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</si>
  <si>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</si>
  <si>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</si>
  <si>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</si>
  <si>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</si>
  <si>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</si>
  <si>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</si>
  <si>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</si>
  <si>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</si>
  <si>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</si>
  <si>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</si>
  <si>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</si>
  <si>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</si>
  <si>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</si>
  <si>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</si>
  <si>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</si>
  <si>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</si>
  <si>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</si>
  <si>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</si>
  <si>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</si>
  <si>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</si>
  <si>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</si>
  <si>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</si>
  <si>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</si>
  <si>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</si>
  <si>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</si>
  <si>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</si>
  <si>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</si>
  <si>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</si>
  <si>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</si>
  <si>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</si>
  <si>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</si>
  <si>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</si>
  <si>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</si>
  <si>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</si>
  <si>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</si>
  <si>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</si>
  <si>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</si>
  <si>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</si>
  <si>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</si>
  <si>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</si>
  <si>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</si>
  <si>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</si>
  <si>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</si>
  <si>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</si>
  <si>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</si>
  <si>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</si>
  <si>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</si>
  <si>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</si>
  <si>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</si>
  <si>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</si>
  <si>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</si>
  <si>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</si>
  <si>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</si>
  <si>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</si>
  <si>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</si>
  <si>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</si>
  <si>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</si>
  <si>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</si>
  <si>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</si>
  <si>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</si>
  <si>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</si>
  <si>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</si>
  <si>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</si>
  <si>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</si>
  <si>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</si>
  <si>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</si>
  <si>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</si>
  <si>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</si>
  <si>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</si>
  <si>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</si>
  <si>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</si>
  <si>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</si>
  <si>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</si>
  <si>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</si>
  <si>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</si>
  <si>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</si>
  <si>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</si>
  <si>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</si>
  <si>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石川県　輪島市</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</si>
  <si>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</si>
  <si>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</si>
  <si>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</si>
  <si>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</si>
  <si>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</si>
  <si>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</si>
  <si>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</si>
  <si>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</si>
  <si>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</si>
  <si>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</si>
  <si>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</si>
  <si>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</si>
  <si>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</si>
  <si>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</si>
  <si>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</si>
  <si>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</si>
  <si>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能登半島地震により、多数の浄化槽が被災したため、浄化槽数が大幅に減少することや、設備の更新が多数発生しているため減価償却率が大きく減少した。ただし、被災していない設備もあることから、まだ法定耐用年数には達していないものの、計画的な更新が必要であると考える。
　一方で、これら更新費用や維持管理費の増加を踏まえ、個人設置型浄化槽整備支援への切替え又は一部導入も検討していきたい。</t>
    <rPh sb="1" eb="7">
      <t>ノトハントウジシン</t>
    </rPh>
    <rPh sb="11" eb="13">
      <t>タスウ</t>
    </rPh>
    <rPh sb="14" eb="17">
      <t>ジョウカソウ</t>
    </rPh>
    <rPh sb="18" eb="20">
      <t>ヒサイ</t>
    </rPh>
    <rPh sb="25" eb="28">
      <t>ジョウカソウ</t>
    </rPh>
    <rPh sb="28" eb="29">
      <t>スウ</t>
    </rPh>
    <rPh sb="30" eb="32">
      <t>オオハバ</t>
    </rPh>
    <rPh sb="33" eb="35">
      <t>ゲンショウ</t>
    </rPh>
    <rPh sb="41" eb="43">
      <t>セツビ</t>
    </rPh>
    <rPh sb="44" eb="46">
      <t>コウシン</t>
    </rPh>
    <rPh sb="47" eb="49">
      <t>タスウ</t>
    </rPh>
    <rPh sb="49" eb="51">
      <t>ハッセイ</t>
    </rPh>
    <rPh sb="57" eb="62">
      <t>ゲンカショウキャクリツ</t>
    </rPh>
    <rPh sb="63" eb="64">
      <t>オオ</t>
    </rPh>
    <rPh sb="66" eb="68">
      <t>ゲンショウ</t>
    </rPh>
    <rPh sb="75" eb="77">
      <t>ヒサイ</t>
    </rPh>
    <rPh sb="82" eb="84">
      <t>セツビ</t>
    </rPh>
    <phoneticPr fontId="4"/>
  </si>
  <si>
    <t>　使用料や一般会計からの公費負担分(基準内繰入金)では、収支均衡が図られないこと、また、慢性的に現金が不足していることなどにより、平準化債等の企業債に頼らざるを得ない状況であり、非常に厳しい経営状況となっている。　
　震災からの本復旧が完了しないと、すべての数値がどのあたりを示すことになるのか不透明な状態ではあるものの、震災の影響も含めて人口が減少し使用料収入の減少が見込まれることから経営の効率化が急務となっている。
　このことから、現在の経営状況及び将来推計を詳細に分析するとともに、使用料の適正化に向けた検討を実施し、持続可能な事業運営に努めたい。
　</t>
    <phoneticPr fontId="4"/>
  </si>
  <si>
    <t>　①経常収支比率は、100%を上回っているものの、一般会計から多額の繰入れを行っている状況である。
　能登半島地震の影響で浄化槽が被災し営業収益が減少したことにより②累積欠損金比率及び④企業債残高対事業規模比率は大幅に上昇しており、非常に厳しい経営状況である。
　さらに、③流動比率は前年度より回復したものの、依然として100%を下回っており、1年以内で現金化できる資産で1年以内に支払わなければならない負債を賄えておらず、常に運転資金不足が課題となっている。
　震災により、汚水処理費が減少したため⑤経費回収率が増加し、⑥汚水処理減価が減少した。　
　今後も人口減少等による有収水量や使用料収入の減少により、これらの数値が悪化していくことが見込まれる。</t>
    <rPh sb="31" eb="33">
      <t>タガク</t>
    </rPh>
    <rPh sb="51" eb="55">
      <t>ノトハントウ</t>
    </rPh>
    <rPh sb="55" eb="57">
      <t>ジシン</t>
    </rPh>
    <rPh sb="58" eb="60">
      <t>エイキョウ</t>
    </rPh>
    <rPh sb="61" eb="64">
      <t>ジョウカソウ</t>
    </rPh>
    <rPh sb="65" eb="67">
      <t>ヒサイ</t>
    </rPh>
    <rPh sb="68" eb="72">
      <t>エイギョウシュウエキ</t>
    </rPh>
    <rPh sb="73" eb="75">
      <t>ゲンショウ</t>
    </rPh>
    <rPh sb="90" eb="91">
      <t>オヨ</t>
    </rPh>
    <rPh sb="93" eb="96">
      <t>キギョウサイ</t>
    </rPh>
    <rPh sb="142" eb="145">
      <t>ゼンネンド</t>
    </rPh>
    <rPh sb="147" eb="149">
      <t>カイフク</t>
    </rPh>
    <rPh sb="155" eb="157">
      <t>イゼン</t>
    </rPh>
    <rPh sb="214" eb="218">
      <t>ウンテンシキン</t>
    </rPh>
    <rPh sb="232" eb="234">
      <t>シンサイ</t>
    </rPh>
    <rPh sb="238" eb="243">
      <t>オスイショリヒ</t>
    </rPh>
    <rPh sb="257" eb="259">
      <t>ゾウカ</t>
    </rPh>
    <rPh sb="262" eb="268">
      <t>オスイショリゲンカ</t>
    </rPh>
    <rPh sb="269" eb="271">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</si>
</sst>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36B-481F-A5BA-18F7CA1C41AF}"/>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36B-481F-A5BA-18F7CA1C41AF}"/>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53.13</c:v>
                </c:pt>
                <c:pt idx="1">
                  <c:v>51.15</c:v>
                </c:pt>
                <c:pt idx="2">
                  <c:v>49.64</c:v>
                </c:pt>
                <c:pt idx="3">
                  <c:v>40.200000000000003</c:v>
                </c:pt>
                <c:pt idx="4">
                  <c:v>18.16</c:v>
                </c:pt>
              </c:numCache>
            </c:numRef>
          </c:val>
          <c:extLst>
            <c:ext xmlns:c16="http://schemas.microsoft.com/office/drawing/2014/chart" uri="{C3380CC4-5D6E-409C-BE32-E72D297353CC}">
              <c16:uniqueId val="{00000000-F58E-401E-BB24-B170CD619F3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58.19</c:v>
                </c:pt>
                <c:pt idx="1">
                  <c:v>56.52</c:v>
                </c:pt>
                <c:pt idx="2">
                  <c:v>88.45</c:v>
                </c:pt>
                <c:pt idx="3">
                  <c:v>54.08</c:v>
                </c:pt>
                <c:pt idx="4">
                  <c:v>52.59</c:v>
                </c:pt>
              </c:numCache>
            </c:numRef>
          </c:val>
          <c:smooth val="0"/>
          <c:extLst>
            <c:ext xmlns:c16="http://schemas.microsoft.com/office/drawing/2014/chart" uri="{C3380CC4-5D6E-409C-BE32-E72D297353CC}">
              <c16:uniqueId val="{00000001-F58E-401E-BB24-B170CD619F3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158-40D1-96A5-D7BF48523327}"/>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87.8</c:v>
                </c:pt>
                <c:pt idx="1">
                  <c:v>88.43</c:v>
                </c:pt>
                <c:pt idx="2">
                  <c:v>90.34</c:v>
                </c:pt>
                <c:pt idx="3">
                  <c:v>90.57</c:v>
                </c:pt>
                <c:pt idx="4">
                  <c:v>87.02</c:v>
                </c:pt>
              </c:numCache>
            </c:numRef>
          </c:val>
          <c:smooth val="0"/>
          <c:extLst>
            <c:ext xmlns:c16="http://schemas.microsoft.com/office/drawing/2014/chart" uri="{C3380CC4-5D6E-409C-BE32-E72D297353CC}">
              <c16:uniqueId val="{00000001-C158-40D1-96A5-D7BF48523327}"/>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85.78</c:v>
                </c:pt>
                <c:pt idx="1">
                  <c:v>100.53</c:v>
                </c:pt>
                <c:pt idx="2">
                  <c:v>101.06</c:v>
                </c:pt>
                <c:pt idx="3">
                  <c:v>124.67</c:v>
                </c:pt>
                <c:pt idx="4">
                  <c:v>414.2</c:v>
                </c:pt>
              </c:numCache>
            </c:numRef>
          </c:val>
          <c:extLst>
            <c:ext xmlns:c16="http://schemas.microsoft.com/office/drawing/2014/chart" uri="{C3380CC4-5D6E-409C-BE32-E72D297353CC}">
              <c16:uniqueId val="{00000000-204A-4BB4-9617-31600D226341}"/>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99.03</c:v>
                </c:pt>
                <c:pt idx="1">
                  <c:v>100.41</c:v>
                </c:pt>
                <c:pt idx="2">
                  <c:v>100.17</c:v>
                </c:pt>
                <c:pt idx="3">
                  <c:v>96.95</c:v>
                </c:pt>
                <c:pt idx="4">
                  <c:v>99.24</c:v>
                </c:pt>
              </c:numCache>
            </c:numRef>
          </c:val>
          <c:smooth val="0"/>
          <c:extLst>
            <c:ext xmlns:c16="http://schemas.microsoft.com/office/drawing/2014/chart" uri="{C3380CC4-5D6E-409C-BE32-E72D297353CC}">
              <c16:uniqueId val="{00000001-204A-4BB4-9617-31600D226341}"/>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17.59</c:v>
                </c:pt>
                <c:pt idx="1">
                  <c:v>20.97</c:v>
                </c:pt>
                <c:pt idx="2">
                  <c:v>23.84</c:v>
                </c:pt>
                <c:pt idx="3">
                  <c:v>24.35</c:v>
                </c:pt>
                <c:pt idx="4">
                  <c:v>14.86</c:v>
                </c:pt>
              </c:numCache>
            </c:numRef>
          </c:val>
          <c:extLst>
            <c:ext xmlns:c16="http://schemas.microsoft.com/office/drawing/2014/chart" uri="{C3380CC4-5D6E-409C-BE32-E72D297353CC}">
              <c16:uniqueId val="{00000000-F83A-4D5F-85B0-A6047AAFB66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15.74</c:v>
                </c:pt>
                <c:pt idx="1">
                  <c:v>21.02</c:v>
                </c:pt>
                <c:pt idx="2">
                  <c:v>24.31</c:v>
                </c:pt>
                <c:pt idx="3">
                  <c:v>26.92</c:v>
                </c:pt>
                <c:pt idx="4">
                  <c:v>27.57</c:v>
                </c:pt>
              </c:numCache>
            </c:numRef>
          </c:val>
          <c:smooth val="0"/>
          <c:extLst>
            <c:ext xmlns:c16="http://schemas.microsoft.com/office/drawing/2014/chart" uri="{C3380CC4-5D6E-409C-BE32-E72D297353CC}">
              <c16:uniqueId val="{00000001-F83A-4D5F-85B0-A6047AAFB66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AE-4CDC-ACF3-149ACABCE428}"/>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E9AE-4CDC-ACF3-149ACABCE428}"/>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784.46</c:v>
                </c:pt>
                <c:pt idx="1">
                  <c:v>759.63</c:v>
                </c:pt>
                <c:pt idx="2">
                  <c:v>744.01</c:v>
                </c:pt>
                <c:pt idx="3">
                  <c:v>810.12</c:v>
                </c:pt>
                <c:pt idx="4">
                  <c:v>1637.41</c:v>
                </c:pt>
              </c:numCache>
            </c:numRef>
          </c:val>
          <c:extLst>
            <c:ext xmlns:c16="http://schemas.microsoft.com/office/drawing/2014/chart" uri="{C3380CC4-5D6E-409C-BE32-E72D297353CC}">
              <c16:uniqueId val="{00000000-FD4F-4A9E-BD3C-5D5CDF4871D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74.239999999999995</c:v>
                </c:pt>
                <c:pt idx="1">
                  <c:v>83.92</c:v>
                </c:pt>
                <c:pt idx="2">
                  <c:v>89.31</c:v>
                </c:pt>
                <c:pt idx="3">
                  <c:v>91.33</c:v>
                </c:pt>
                <c:pt idx="4">
                  <c:v>89.91</c:v>
                </c:pt>
              </c:numCache>
            </c:numRef>
          </c:val>
          <c:smooth val="0"/>
          <c:extLst>
            <c:ext xmlns:c16="http://schemas.microsoft.com/office/drawing/2014/chart" uri="{C3380CC4-5D6E-409C-BE32-E72D297353CC}">
              <c16:uniqueId val="{00000001-FD4F-4A9E-BD3C-5D5CDF4871D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46.49</c:v>
                </c:pt>
                <c:pt idx="1">
                  <c:v>30.47</c:v>
                </c:pt>
                <c:pt idx="2">
                  <c:v>39.11</c:v>
                </c:pt>
                <c:pt idx="3">
                  <c:v>41.68</c:v>
                </c:pt>
                <c:pt idx="4">
                  <c:v>84.05</c:v>
                </c:pt>
              </c:numCache>
            </c:numRef>
          </c:val>
          <c:extLst>
            <c:ext xmlns:c16="http://schemas.microsoft.com/office/drawing/2014/chart" uri="{C3380CC4-5D6E-409C-BE32-E72D297353CC}">
              <c16:uniqueId val="{00000000-5E32-4495-9153-014036C4781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100.47</c:v>
                </c:pt>
                <c:pt idx="1">
                  <c:v>122.71</c:v>
                </c:pt>
                <c:pt idx="2">
                  <c:v>138.19999999999999</c:v>
                </c:pt>
                <c:pt idx="3">
                  <c:v>126.97</c:v>
                </c:pt>
                <c:pt idx="4">
                  <c:v>103.61</c:v>
                </c:pt>
              </c:numCache>
            </c:numRef>
          </c:val>
          <c:smooth val="0"/>
          <c:extLst>
            <c:ext xmlns:c16="http://schemas.microsoft.com/office/drawing/2014/chart" uri="{C3380CC4-5D6E-409C-BE32-E72D297353CC}">
              <c16:uniqueId val="{00000001-5E32-4495-9153-014036C4781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1371.58</c:v>
                </c:pt>
                <c:pt idx="1">
                  <c:v>1535.7</c:v>
                </c:pt>
                <c:pt idx="2">
                  <c:v>1527.33</c:v>
                </c:pt>
                <c:pt idx="3">
                  <c:v>1836.81</c:v>
                </c:pt>
                <c:pt idx="4">
                  <c:v>4927.17</c:v>
                </c:pt>
              </c:numCache>
            </c:numRef>
          </c:val>
          <c:extLst>
            <c:ext xmlns:c16="http://schemas.microsoft.com/office/drawing/2014/chart" uri="{C3380CC4-5D6E-409C-BE32-E72D297353CC}">
              <c16:uniqueId val="{00000000-D768-484E-8029-6C64C820C4E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294.27</c:v>
                </c:pt>
                <c:pt idx="1">
                  <c:v>294.08999999999997</c:v>
                </c:pt>
                <c:pt idx="2">
                  <c:v>294.08999999999997</c:v>
                </c:pt>
                <c:pt idx="3">
                  <c:v>338.47</c:v>
                </c:pt>
                <c:pt idx="4">
                  <c:v>368.83</c:v>
                </c:pt>
              </c:numCache>
            </c:numRef>
          </c:val>
          <c:smooth val="0"/>
          <c:extLst>
            <c:ext xmlns:c16="http://schemas.microsoft.com/office/drawing/2014/chart" uri="{C3380CC4-5D6E-409C-BE32-E72D297353CC}">
              <c16:uniqueId val="{00000001-D768-484E-8029-6C64C820C4E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50.07</c:v>
                </c:pt>
                <c:pt idx="1">
                  <c:v>67.239999999999995</c:v>
                </c:pt>
                <c:pt idx="2">
                  <c:v>69.760000000000005</c:v>
                </c:pt>
                <c:pt idx="3">
                  <c:v>56.19</c:v>
                </c:pt>
                <c:pt idx="4">
                  <c:v>69.430000000000007</c:v>
                </c:pt>
              </c:numCache>
            </c:numRef>
          </c:val>
          <c:extLst>
            <c:ext xmlns:c16="http://schemas.microsoft.com/office/drawing/2014/chart" uri="{C3380CC4-5D6E-409C-BE32-E72D297353CC}">
              <c16:uniqueId val="{00000000-40BF-4A83-B155-DDBE22115F57}"/>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60.59</c:v>
                </c:pt>
                <c:pt idx="1">
                  <c:v>60</c:v>
                </c:pt>
                <c:pt idx="2">
                  <c:v>59.01</c:v>
                </c:pt>
                <c:pt idx="3">
                  <c:v>56.06</c:v>
                </c:pt>
                <c:pt idx="4">
                  <c:v>53.25</c:v>
                </c:pt>
              </c:numCache>
            </c:numRef>
          </c:val>
          <c:smooth val="0"/>
          <c:extLst>
            <c:ext xmlns:c16="http://schemas.microsoft.com/office/drawing/2014/chart" uri="{C3380CC4-5D6E-409C-BE32-E72D297353CC}">
              <c16:uniqueId val="{00000001-40BF-4A83-B155-DDBE22115F57}"/>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311.45999999999998</c:v>
                </c:pt>
                <c:pt idx="1">
                  <c:v>241.08</c:v>
                </c:pt>
                <c:pt idx="2">
                  <c:v>241.21</c:v>
                </c:pt>
                <c:pt idx="3">
                  <c:v>304.97000000000003</c:v>
                </c:pt>
                <c:pt idx="4">
                  <c:v>280.05</c:v>
                </c:pt>
              </c:numCache>
            </c:numRef>
          </c:val>
          <c:extLst>
            <c:ext xmlns:c16="http://schemas.microsoft.com/office/drawing/2014/chart" uri="{C3380CC4-5D6E-409C-BE32-E72D297353CC}">
              <c16:uniqueId val="{00000000-9BB7-4E35-A5D3-377429577828}"/>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280.23</c:v>
                </c:pt>
                <c:pt idx="1">
                  <c:v>282.70999999999998</c:v>
                </c:pt>
                <c:pt idx="2">
                  <c:v>291.82</c:v>
                </c:pt>
                <c:pt idx="3">
                  <c:v>304.36</c:v>
                </c:pt>
                <c:pt idx="4">
                  <c:v>325.45</c:v>
                </c:pt>
              </c:numCache>
            </c:numRef>
          </c:val>
          <c:smooth val="0"/>
          <c:extLst>
            <c:ext xmlns:c16="http://schemas.microsoft.com/office/drawing/2014/chart" uri="{C3380CC4-5D6E-409C-BE32-E72D297353CC}">
              <c16:uniqueId val="{00000001-9BB7-4E35-A5D3-377429577828}"/>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9" zoomScale="85" zoomScaleNormal="85" workbookViewId="0">
      <selection activeCell="BG36" sqref="BG3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石川県　輪島市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特定地域生活排水処理</v>
      </c>
      <c r="Q8" s="64"/>
      <c r="R8" s="64"/>
      <c r="S8" s="64"/>
      <c r="T8" s="64"/>
      <c r="U8" s="64"/>
      <c r="V8" s="64"/>
      <c r="W8" s="64" t="str">
        <f>データ!L6</f>
        <v>K2</v>
      </c>
      <c r="X8" s="64"/>
      <c r="Y8" s="64"/>
      <c r="Z8" s="64"/>
      <c r="AA8" s="64"/>
      <c r="AB8" s="64"/>
      <c r="AC8" s="64"/>
      <c r="AD8" s="65" t="str">
        <f>データ!$M$6</f>
        <v>非設置</v>
      </c>
      <c r="AE8" s="65"/>
      <c r="AF8" s="65"/>
      <c r="AG8" s="65"/>
      <c r="AH8" s="65"/>
      <c r="AI8" s="65"/>
      <c r="AJ8" s="65"/>
      <c r="AK8" s="3"/>
      <c r="AL8" s="44">
        <f>データ!S6</f>
        <v>20928</v>
      </c>
      <c r="AM8" s="44"/>
      <c r="AN8" s="44"/>
      <c r="AO8" s="44"/>
      <c r="AP8" s="44"/>
      <c r="AQ8" s="44"/>
      <c r="AR8" s="44"/>
      <c r="AS8" s="44"/>
      <c r="AT8" s="45">
        <f>データ!T6</f>
        <v>426.35</v>
      </c>
      <c r="AU8" s="45"/>
      <c r="AV8" s="45"/>
      <c r="AW8" s="45"/>
      <c r="AX8" s="45"/>
      <c r="AY8" s="45"/>
      <c r="AZ8" s="45"/>
      <c r="BA8" s="45"/>
      <c r="BB8" s="45">
        <f>データ!U6</f>
        <v>49.09</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15">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15">
      <c r="A10" s="2"/>
      <c r="B10" s="45" t="str">
        <f>データ!N6</f>
        <v>-</v>
      </c>
      <c r="C10" s="45"/>
      <c r="D10" s="45"/>
      <c r="E10" s="45"/>
      <c r="F10" s="45"/>
      <c r="G10" s="45"/>
      <c r="H10" s="45"/>
      <c r="I10" s="45">
        <f>データ!O6</f>
        <v>21.33</v>
      </c>
      <c r="J10" s="45"/>
      <c r="K10" s="45"/>
      <c r="L10" s="45"/>
      <c r="M10" s="45"/>
      <c r="N10" s="45"/>
      <c r="O10" s="45"/>
      <c r="P10" s="45">
        <f>データ!P6</f>
        <v>6.98</v>
      </c>
      <c r="Q10" s="45"/>
      <c r="R10" s="45"/>
      <c r="S10" s="45"/>
      <c r="T10" s="45"/>
      <c r="U10" s="45"/>
      <c r="V10" s="45"/>
      <c r="W10" s="45">
        <f>データ!Q6</f>
        <v>100</v>
      </c>
      <c r="X10" s="45"/>
      <c r="Y10" s="45"/>
      <c r="Z10" s="45"/>
      <c r="AA10" s="45"/>
      <c r="AB10" s="45"/>
      <c r="AC10" s="45"/>
      <c r="AD10" s="44">
        <f>データ!R6</f>
        <v>3030</v>
      </c>
      <c r="AE10" s="44"/>
      <c r="AF10" s="44"/>
      <c r="AG10" s="44"/>
      <c r="AH10" s="44"/>
      <c r="AI10" s="44"/>
      <c r="AJ10" s="44"/>
      <c r="AK10" s="2"/>
      <c r="AL10" s="44">
        <f>データ!V6</f>
        <v>1428</v>
      </c>
      <c r="AM10" s="44"/>
      <c r="AN10" s="44"/>
      <c r="AO10" s="44"/>
      <c r="AP10" s="44"/>
      <c r="AQ10" s="44"/>
      <c r="AR10" s="44"/>
      <c r="AS10" s="44"/>
      <c r="AT10" s="45">
        <f>データ!W6</f>
        <v>16.8</v>
      </c>
      <c r="AU10" s="45"/>
      <c r="AV10" s="45"/>
      <c r="AW10" s="45"/>
      <c r="AX10" s="45"/>
      <c r="AY10" s="45"/>
      <c r="AZ10" s="45"/>
      <c r="BA10" s="45"/>
      <c r="BB10" s="45">
        <f>データ!X6</f>
        <v>85</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cKuw+T5Mpt4NXpt+5FKfVp2/K3ij0V+8eXtcxiY2IMvTJhdeWfsF2f9LFyr7229qM4h7Ey7dbGr49LoER980cg==" saltValue="2YC0CW78T8UQKxNsXUM0r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172049</v>
      </c>
      <c r="D6" s="19">
        <f t="shared" si="3"/>
        <v>46</v>
      </c>
      <c r="E6" s="19">
        <f t="shared" si="3"/>
        <v>18</v>
      </c>
      <c r="F6" s="19">
        <f t="shared" si="3"/>
        <v>0</v>
      </c>
      <c r="G6" s="19">
        <f t="shared" si="3"/>
        <v>0</v>
      </c>
      <c r="H6" s="19" t="str">
        <f t="shared" si="3"/>
        <v>石川県　輪島市</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21.33</v>
      </c>
      <c r="P6" s="20">
        <f t="shared" si="3"/>
        <v>6.98</v>
      </c>
      <c r="Q6" s="20">
        <f t="shared" si="3"/>
        <v>100</v>
      </c>
      <c r="R6" s="20">
        <f t="shared" si="3"/>
        <v>3030</v>
      </c>
      <c r="S6" s="20">
        <f t="shared" si="3"/>
        <v>20928</v>
      </c>
      <c r="T6" s="20">
        <f t="shared" si="3"/>
        <v>426.35</v>
      </c>
      <c r="U6" s="20">
        <f t="shared" si="3"/>
        <v>49.09</v>
      </c>
      <c r="V6" s="20">
        <f t="shared" si="3"/>
        <v>1428</v>
      </c>
      <c r="W6" s="20">
        <f t="shared" si="3"/>
        <v>16.8</v>
      </c>
      <c r="X6" s="20">
        <f t="shared" si="3"/>
        <v>85</v>
      </c>
      <c r="Y6" s="21">
        <f>IF(Y7="",NA(),Y7)</f>
        <v>85.78</v>
      </c>
      <c r="Z6" s="21">
        <f t="shared" ref="Z6:AH6" si="4">IF(Z7="",NA(),Z7)</f>
        <v>100.53</v>
      </c>
      <c r="AA6" s="21">
        <f t="shared" si="4"/>
        <v>101.06</v>
      </c>
      <c r="AB6" s="21">
        <f t="shared" si="4"/>
        <v>124.67</v>
      </c>
      <c r="AC6" s="21">
        <f t="shared" si="4"/>
        <v>414.2</v>
      </c>
      <c r="AD6" s="21">
        <f t="shared" si="4"/>
        <v>99.03</v>
      </c>
      <c r="AE6" s="21">
        <f t="shared" si="4"/>
        <v>100.41</v>
      </c>
      <c r="AF6" s="21">
        <f t="shared" si="4"/>
        <v>100.17</v>
      </c>
      <c r="AG6" s="21">
        <f t="shared" si="4"/>
        <v>96.95</v>
      </c>
      <c r="AH6" s="21">
        <f t="shared" si="4"/>
        <v>99.24</v>
      </c>
      <c r="AI6" s="20" t="str">
        <f>IF(AI7="","",IF(AI7="-","【-】","【"&amp;SUBSTITUTE(TEXT(AI7,"#,##0.00"),"-","△")&amp;"】"))</f>
        <v>【100.06】</v>
      </c>
      <c r="AJ6" s="21">
        <f>IF(AJ7="",NA(),AJ7)</f>
        <v>784.46</v>
      </c>
      <c r="AK6" s="21">
        <f t="shared" ref="AK6:AS6" si="5">IF(AK7="",NA(),AK7)</f>
        <v>759.63</v>
      </c>
      <c r="AL6" s="21">
        <f t="shared" si="5"/>
        <v>744.01</v>
      </c>
      <c r="AM6" s="21">
        <f t="shared" si="5"/>
        <v>810.12</v>
      </c>
      <c r="AN6" s="21">
        <f t="shared" si="5"/>
        <v>1637.41</v>
      </c>
      <c r="AO6" s="21">
        <f t="shared" si="5"/>
        <v>74.239999999999995</v>
      </c>
      <c r="AP6" s="21">
        <f t="shared" si="5"/>
        <v>83.92</v>
      </c>
      <c r="AQ6" s="21">
        <f t="shared" si="5"/>
        <v>89.31</v>
      </c>
      <c r="AR6" s="21">
        <f t="shared" si="5"/>
        <v>91.33</v>
      </c>
      <c r="AS6" s="21">
        <f t="shared" si="5"/>
        <v>89.91</v>
      </c>
      <c r="AT6" s="20" t="str">
        <f>IF(AT7="","",IF(AT7="-","【-】","【"&amp;SUBSTITUTE(TEXT(AT7,"#,##0.00"),"-","△")&amp;"】"))</f>
        <v>【84.61】</v>
      </c>
      <c r="AU6" s="21">
        <f>IF(AU7="",NA(),AU7)</f>
        <v>46.49</v>
      </c>
      <c r="AV6" s="21">
        <f t="shared" ref="AV6:BD6" si="6">IF(AV7="",NA(),AV7)</f>
        <v>30.47</v>
      </c>
      <c r="AW6" s="21">
        <f t="shared" si="6"/>
        <v>39.11</v>
      </c>
      <c r="AX6" s="21">
        <f t="shared" si="6"/>
        <v>41.68</v>
      </c>
      <c r="AY6" s="21">
        <f t="shared" si="6"/>
        <v>84.05</v>
      </c>
      <c r="AZ6" s="21">
        <f t="shared" si="6"/>
        <v>100.47</v>
      </c>
      <c r="BA6" s="21">
        <f t="shared" si="6"/>
        <v>122.71</v>
      </c>
      <c r="BB6" s="21">
        <f t="shared" si="6"/>
        <v>138.19999999999999</v>
      </c>
      <c r="BC6" s="21">
        <f t="shared" si="6"/>
        <v>126.97</v>
      </c>
      <c r="BD6" s="21">
        <f t="shared" si="6"/>
        <v>103.61</v>
      </c>
      <c r="BE6" s="20" t="str">
        <f>IF(BE7="","",IF(BE7="-","【-】","【"&amp;SUBSTITUTE(TEXT(BE7,"#,##0.00"),"-","△")&amp;"】"))</f>
        <v>【106.63】</v>
      </c>
      <c r="BF6" s="21">
        <f>IF(BF7="",NA(),BF7)</f>
        <v>1371.58</v>
      </c>
      <c r="BG6" s="21">
        <f t="shared" ref="BG6:BO6" si="7">IF(BG7="",NA(),BG7)</f>
        <v>1535.7</v>
      </c>
      <c r="BH6" s="21">
        <f t="shared" si="7"/>
        <v>1527.33</v>
      </c>
      <c r="BI6" s="21">
        <f t="shared" si="7"/>
        <v>1836.81</v>
      </c>
      <c r="BJ6" s="21">
        <f t="shared" si="7"/>
        <v>4927.17</v>
      </c>
      <c r="BK6" s="21">
        <f t="shared" si="7"/>
        <v>294.27</v>
      </c>
      <c r="BL6" s="21">
        <f t="shared" si="7"/>
        <v>294.08999999999997</v>
      </c>
      <c r="BM6" s="21">
        <f t="shared" si="7"/>
        <v>294.08999999999997</v>
      </c>
      <c r="BN6" s="21">
        <f t="shared" si="7"/>
        <v>338.47</v>
      </c>
      <c r="BO6" s="21">
        <f t="shared" si="7"/>
        <v>368.83</v>
      </c>
      <c r="BP6" s="20" t="str">
        <f>IF(BP7="","",IF(BP7="-","【-】","【"&amp;SUBSTITUTE(TEXT(BP7,"#,##0.00"),"-","△")&amp;"】"))</f>
        <v>【386.06】</v>
      </c>
      <c r="BQ6" s="21">
        <f>IF(BQ7="",NA(),BQ7)</f>
        <v>50.07</v>
      </c>
      <c r="BR6" s="21">
        <f t="shared" ref="BR6:BZ6" si="8">IF(BR7="",NA(),BR7)</f>
        <v>67.239999999999995</v>
      </c>
      <c r="BS6" s="21">
        <f t="shared" si="8"/>
        <v>69.760000000000005</v>
      </c>
      <c r="BT6" s="21">
        <f t="shared" si="8"/>
        <v>56.19</v>
      </c>
      <c r="BU6" s="21">
        <f t="shared" si="8"/>
        <v>69.430000000000007</v>
      </c>
      <c r="BV6" s="21">
        <f t="shared" si="8"/>
        <v>60.59</v>
      </c>
      <c r="BW6" s="21">
        <f t="shared" si="8"/>
        <v>60</v>
      </c>
      <c r="BX6" s="21">
        <f t="shared" si="8"/>
        <v>59.01</v>
      </c>
      <c r="BY6" s="21">
        <f t="shared" si="8"/>
        <v>56.06</v>
      </c>
      <c r="BZ6" s="21">
        <f t="shared" si="8"/>
        <v>53.25</v>
      </c>
      <c r="CA6" s="20" t="str">
        <f>IF(CA7="","",IF(CA7="-","【-】","【"&amp;SUBSTITUTE(TEXT(CA7,"#,##0.00"),"-","△")&amp;"】"))</f>
        <v>【51.14】</v>
      </c>
      <c r="CB6" s="21">
        <f>IF(CB7="",NA(),CB7)</f>
        <v>311.45999999999998</v>
      </c>
      <c r="CC6" s="21">
        <f t="shared" ref="CC6:CK6" si="9">IF(CC7="",NA(),CC7)</f>
        <v>241.08</v>
      </c>
      <c r="CD6" s="21">
        <f t="shared" si="9"/>
        <v>241.21</v>
      </c>
      <c r="CE6" s="21">
        <f t="shared" si="9"/>
        <v>304.97000000000003</v>
      </c>
      <c r="CF6" s="21">
        <f t="shared" si="9"/>
        <v>280.05</v>
      </c>
      <c r="CG6" s="21">
        <f t="shared" si="9"/>
        <v>280.23</v>
      </c>
      <c r="CH6" s="21">
        <f t="shared" si="9"/>
        <v>282.70999999999998</v>
      </c>
      <c r="CI6" s="21">
        <f t="shared" si="9"/>
        <v>291.82</v>
      </c>
      <c r="CJ6" s="21">
        <f t="shared" si="9"/>
        <v>304.36</v>
      </c>
      <c r="CK6" s="21">
        <f t="shared" si="9"/>
        <v>325.45</v>
      </c>
      <c r="CL6" s="20" t="str">
        <f>IF(CL7="","",IF(CL7="-","【-】","【"&amp;SUBSTITUTE(TEXT(CL7,"#,##0.00"),"-","△")&amp;"】"))</f>
        <v>【329.31】</v>
      </c>
      <c r="CM6" s="21">
        <f>IF(CM7="",NA(),CM7)</f>
        <v>53.13</v>
      </c>
      <c r="CN6" s="21">
        <f t="shared" ref="CN6:CV6" si="10">IF(CN7="",NA(),CN7)</f>
        <v>51.15</v>
      </c>
      <c r="CO6" s="21">
        <f t="shared" si="10"/>
        <v>49.64</v>
      </c>
      <c r="CP6" s="21">
        <f t="shared" si="10"/>
        <v>40.200000000000003</v>
      </c>
      <c r="CQ6" s="21">
        <f t="shared" si="10"/>
        <v>18.16</v>
      </c>
      <c r="CR6" s="21">
        <f t="shared" si="10"/>
        <v>58.19</v>
      </c>
      <c r="CS6" s="21">
        <f t="shared" si="10"/>
        <v>56.52</v>
      </c>
      <c r="CT6" s="21">
        <f t="shared" si="10"/>
        <v>88.45</v>
      </c>
      <c r="CU6" s="21">
        <f t="shared" si="10"/>
        <v>54.08</v>
      </c>
      <c r="CV6" s="21">
        <f t="shared" si="10"/>
        <v>52.59</v>
      </c>
      <c r="CW6" s="20" t="str">
        <f>IF(CW7="","",IF(CW7="-","【-】","【"&amp;SUBSTITUTE(TEXT(CW7,"#,##0.00"),"-","△")&amp;"】"))</f>
        <v>【54.37】</v>
      </c>
      <c r="CX6" s="21">
        <f>IF(CX7="",NA(),CX7)</f>
        <v>100</v>
      </c>
      <c r="CY6" s="21">
        <f t="shared" ref="CY6:DG6" si="11">IF(CY7="",NA(),CY7)</f>
        <v>100</v>
      </c>
      <c r="CZ6" s="21">
        <f t="shared" si="11"/>
        <v>100</v>
      </c>
      <c r="DA6" s="21">
        <f t="shared" si="11"/>
        <v>100</v>
      </c>
      <c r="DB6" s="21">
        <f t="shared" si="11"/>
        <v>100</v>
      </c>
      <c r="DC6" s="21">
        <f t="shared" si="11"/>
        <v>87.8</v>
      </c>
      <c r="DD6" s="21">
        <f t="shared" si="11"/>
        <v>88.43</v>
      </c>
      <c r="DE6" s="21">
        <f t="shared" si="11"/>
        <v>90.34</v>
      </c>
      <c r="DF6" s="21">
        <f t="shared" si="11"/>
        <v>90.57</v>
      </c>
      <c r="DG6" s="21">
        <f t="shared" si="11"/>
        <v>87.02</v>
      </c>
      <c r="DH6" s="20" t="str">
        <f>IF(DH7="","",IF(DH7="-","【-】","【"&amp;SUBSTITUTE(TEXT(DH7,"#,##0.00"),"-","△")&amp;"】"))</f>
        <v>【84.89】</v>
      </c>
      <c r="DI6" s="21">
        <f>IF(DI7="",NA(),DI7)</f>
        <v>17.59</v>
      </c>
      <c r="DJ6" s="21">
        <f t="shared" ref="DJ6:DR6" si="12">IF(DJ7="",NA(),DJ7)</f>
        <v>20.97</v>
      </c>
      <c r="DK6" s="21">
        <f t="shared" si="12"/>
        <v>23.84</v>
      </c>
      <c r="DL6" s="21">
        <f t="shared" si="12"/>
        <v>24.35</v>
      </c>
      <c r="DM6" s="21">
        <f t="shared" si="12"/>
        <v>14.86</v>
      </c>
      <c r="DN6" s="21">
        <f t="shared" si="12"/>
        <v>15.74</v>
      </c>
      <c r="DO6" s="21">
        <f t="shared" si="12"/>
        <v>21.02</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172049</v>
      </c>
      <c r="D7" s="23">
        <v>46</v>
      </c>
      <c r="E7" s="23">
        <v>18</v>
      </c>
      <c r="F7" s="23">
        <v>0</v>
      </c>
      <c r="G7" s="23">
        <v>0</v>
      </c>
      <c r="H7" s="23" t="s">
        <v>96</v>
      </c>
      <c r="I7" s="23" t="s">
        <v>97</v>
      </c>
      <c r="J7" s="23" t="s">
        <v>98</v>
      </c>
      <c r="K7" s="23" t="s">
        <v>99</v>
      </c>
      <c r="L7" s="23" t="s">
        <v>100</v>
      </c>
      <c r="M7" s="23" t="s">
        <v>101</v>
      </c>
      <c r="N7" s="24" t="s">
        <v>102</v>
      </c>
      <c r="O7" s="24">
        <v>21.33</v>
      </c>
      <c r="P7" s="24">
        <v>6.98</v>
      </c>
      <c r="Q7" s="24">
        <v>100</v>
      </c>
      <c r="R7" s="24">
        <v>3030</v>
      </c>
      <c r="S7" s="24">
        <v>20928</v>
      </c>
      <c r="T7" s="24">
        <v>426.35</v>
      </c>
      <c r="U7" s="24">
        <v>49.09</v>
      </c>
      <c r="V7" s="24">
        <v>1428</v>
      </c>
      <c r="W7" s="24">
        <v>16.8</v>
      </c>
      <c r="X7" s="24">
        <v>85</v>
      </c>
      <c r="Y7" s="24">
        <v>85.78</v>
      </c>
      <c r="Z7" s="24">
        <v>100.53</v>
      </c>
      <c r="AA7" s="24">
        <v>101.06</v>
      </c>
      <c r="AB7" s="24">
        <v>124.67</v>
      </c>
      <c r="AC7" s="24">
        <v>414.2</v>
      </c>
      <c r="AD7" s="24">
        <v>99.03</v>
      </c>
      <c r="AE7" s="24">
        <v>100.41</v>
      </c>
      <c r="AF7" s="24">
        <v>100.17</v>
      </c>
      <c r="AG7" s="24">
        <v>96.95</v>
      </c>
      <c r="AH7" s="24">
        <v>99.24</v>
      </c>
      <c r="AI7" s="24">
        <v>100.06</v>
      </c>
      <c r="AJ7" s="24">
        <v>784.46</v>
      </c>
      <c r="AK7" s="24">
        <v>759.63</v>
      </c>
      <c r="AL7" s="24">
        <v>744.01</v>
      </c>
      <c r="AM7" s="24">
        <v>810.12</v>
      </c>
      <c r="AN7" s="24">
        <v>1637.41</v>
      </c>
      <c r="AO7" s="24">
        <v>74.239999999999995</v>
      </c>
      <c r="AP7" s="24">
        <v>83.92</v>
      </c>
      <c r="AQ7" s="24">
        <v>89.31</v>
      </c>
      <c r="AR7" s="24">
        <v>91.33</v>
      </c>
      <c r="AS7" s="24">
        <v>89.91</v>
      </c>
      <c r="AT7" s="24">
        <v>84.61</v>
      </c>
      <c r="AU7" s="24">
        <v>46.49</v>
      </c>
      <c r="AV7" s="24">
        <v>30.47</v>
      </c>
      <c r="AW7" s="24">
        <v>39.11</v>
      </c>
      <c r="AX7" s="24">
        <v>41.68</v>
      </c>
      <c r="AY7" s="24">
        <v>84.05</v>
      </c>
      <c r="AZ7" s="24">
        <v>100.47</v>
      </c>
      <c r="BA7" s="24">
        <v>122.71</v>
      </c>
      <c r="BB7" s="24">
        <v>138.19999999999999</v>
      </c>
      <c r="BC7" s="24">
        <v>126.97</v>
      </c>
      <c r="BD7" s="24">
        <v>103.61</v>
      </c>
      <c r="BE7" s="24">
        <v>106.63</v>
      </c>
      <c r="BF7" s="24">
        <v>1371.58</v>
      </c>
      <c r="BG7" s="24">
        <v>1535.7</v>
      </c>
      <c r="BH7" s="24">
        <v>1527.33</v>
      </c>
      <c r="BI7" s="24">
        <v>1836.81</v>
      </c>
      <c r="BJ7" s="24">
        <v>4927.17</v>
      </c>
      <c r="BK7" s="24">
        <v>294.27</v>
      </c>
      <c r="BL7" s="24">
        <v>294.08999999999997</v>
      </c>
      <c r="BM7" s="24">
        <v>294.08999999999997</v>
      </c>
      <c r="BN7" s="24">
        <v>338.47</v>
      </c>
      <c r="BO7" s="24">
        <v>368.83</v>
      </c>
      <c r="BP7" s="24">
        <v>386.06</v>
      </c>
      <c r="BQ7" s="24">
        <v>50.07</v>
      </c>
      <c r="BR7" s="24">
        <v>67.239999999999995</v>
      </c>
      <c r="BS7" s="24">
        <v>69.760000000000005</v>
      </c>
      <c r="BT7" s="24">
        <v>56.19</v>
      </c>
      <c r="BU7" s="24">
        <v>69.430000000000007</v>
      </c>
      <c r="BV7" s="24">
        <v>60.59</v>
      </c>
      <c r="BW7" s="24">
        <v>60</v>
      </c>
      <c r="BX7" s="24">
        <v>59.01</v>
      </c>
      <c r="BY7" s="24">
        <v>56.06</v>
      </c>
      <c r="BZ7" s="24">
        <v>53.25</v>
      </c>
      <c r="CA7" s="24">
        <v>51.14</v>
      </c>
      <c r="CB7" s="24">
        <v>311.45999999999998</v>
      </c>
      <c r="CC7" s="24">
        <v>241.08</v>
      </c>
      <c r="CD7" s="24">
        <v>241.21</v>
      </c>
      <c r="CE7" s="24">
        <v>304.97000000000003</v>
      </c>
      <c r="CF7" s="24">
        <v>280.05</v>
      </c>
      <c r="CG7" s="24">
        <v>280.23</v>
      </c>
      <c r="CH7" s="24">
        <v>282.70999999999998</v>
      </c>
      <c r="CI7" s="24">
        <v>291.82</v>
      </c>
      <c r="CJ7" s="24">
        <v>304.36</v>
      </c>
      <c r="CK7" s="24">
        <v>325.45</v>
      </c>
      <c r="CL7" s="24">
        <v>329.31</v>
      </c>
      <c r="CM7" s="24">
        <v>53.13</v>
      </c>
      <c r="CN7" s="24">
        <v>51.15</v>
      </c>
      <c r="CO7" s="24">
        <v>49.64</v>
      </c>
      <c r="CP7" s="24">
        <v>40.200000000000003</v>
      </c>
      <c r="CQ7" s="24">
        <v>18.16</v>
      </c>
      <c r="CR7" s="24">
        <v>58.19</v>
      </c>
      <c r="CS7" s="24">
        <v>56.52</v>
      </c>
      <c r="CT7" s="24">
        <v>88.45</v>
      </c>
      <c r="CU7" s="24">
        <v>54.08</v>
      </c>
      <c r="CV7" s="24">
        <v>52.59</v>
      </c>
      <c r="CW7" s="24">
        <v>54.37</v>
      </c>
      <c r="CX7" s="24">
        <v>100</v>
      </c>
      <c r="CY7" s="24">
        <v>100</v>
      </c>
      <c r="CZ7" s="24">
        <v>100</v>
      </c>
      <c r="DA7" s="24">
        <v>100</v>
      </c>
      <c r="DB7" s="24">
        <v>100</v>
      </c>
      <c r="DC7" s="24">
        <v>87.8</v>
      </c>
      <c r="DD7" s="24">
        <v>88.43</v>
      </c>
      <c r="DE7" s="24">
        <v>90.34</v>
      </c>
      <c r="DF7" s="24">
        <v>90.57</v>
      </c>
      <c r="DG7" s="24">
        <v>87.02</v>
      </c>
      <c r="DH7" s="24">
        <v>84.89</v>
      </c>
      <c r="DI7" s="24">
        <v>17.59</v>
      </c>
      <c r="DJ7" s="24">
        <v>20.97</v>
      </c>
      <c r="DK7" s="24">
        <v>23.84</v>
      </c>
      <c r="DL7" s="24">
        <v>24.35</v>
      </c>
      <c r="DM7" s="24">
        <v>14.86</v>
      </c>
      <c r="DN7" s="24">
        <v>15.74</v>
      </c>
      <c r="DO7" s="24">
        <v>21.02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蔵角 真紀</cp:lastModifiedBy>
  <cp:lastPrinted>2026-01-30T00:33:09Z</cp:lastPrinted>
  <dcterms:created xsi:type="dcterms:W3CDTF">2025-12-23T06:30:20Z</dcterms:created>
  <dcterms:modified xsi:type="dcterms:W3CDTF">2026-01-30T12:22:51Z</dcterms:modified>
  <cp:category/>
</cp:coreProperties>
</file>