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下水道【経営比較分析表】2024_172049_46_1718\"/>
    </mc:Choice>
  </mc:AlternateContent>
  <xr:revisionPtr revIDLastSave="0" documentId="13_ncr:1_{3BFE0A96-1067-415A-A266-971EECDB67DB}" xr6:coauthVersionLast="47" xr6:coauthVersionMax="47" xr10:uidLastSave="{00000000-0000-0000-0000-000000000000}"/>
  <workbookProtection workbookAlgorithmName="SHA-512" workbookHashValue="fkSGYJEtVoF0zlPfP4+MaoBtr277oDHQDT5oD2TaPTH2mW89aXzd33JzeMQW2vKcCTa5iuaKAqEWGMgcZaNp7w==" workbookSaltValue="ctkAiQVRC0Fb+2PM4FkUN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<sst xmlns="http://schemas.openxmlformats.org/spreadsheetml/2006/main" count="231" uniqueCount="117">
  <si>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</si>
  <si>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</si>
  <si>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</si>
  <si>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</si>
  <si>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</si>
  <si>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</si>
  <si>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</si>
  <si>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</si>
  <si>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</si>
  <si>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</si>
  <si>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</si>
  <si>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</si>
  <si>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</si>
  <si>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</si>
  <si>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</si>
  <si>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</si>
  <si>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</si>
  <si>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</si>
  <si>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</si>
  <si>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</si>
  <si>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</si>
  <si>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</si>
  <si>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</si>
  <si>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</si>
  <si>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</si>
  <si>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</si>
  <si>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</si>
  <si>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</si>
  <si>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</si>
  <si>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</si>
  <si>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</si>
  <si>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</si>
  <si>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</si>
  <si>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</si>
  <si>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</si>
  <si>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</si>
  <si>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</si>
  <si>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</si>
  <si>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</si>
  <si>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</si>
  <si>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</si>
  <si>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</si>
  <si>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</si>
  <si>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</si>
  <si>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</si>
  <si>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</si>
  <si>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</si>
  <si>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</si>
  <si>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</si>
  <si>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</si>
  <si>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</si>
  <si>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</si>
  <si>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</si>
  <si>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</si>
  <si>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</si>
  <si>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</si>
  <si>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</si>
  <si>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</si>
  <si>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</si>
  <si>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</si>
  <si>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</si>
  <si>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</si>
  <si>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</si>
  <si>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</si>
  <si>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</si>
  <si>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</si>
  <si>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</si>
  <si>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</si>
  <si>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</si>
  <si>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</si>
  <si>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</si>
  <si>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</si>
  <si>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</si>
  <si>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</si>
  <si>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</si>
  <si>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</si>
  <si>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</si>
  <si>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</si>
  <si>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</si>
  <si>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</si>
  <si>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</si>
  <si>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</si>
  <si>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</si>
  <si>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</si>
  <si>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</si>
  <si>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</si>
  <si>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</si>
  <si>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</si>
  <si>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</si>
  <si>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</si>
  <si>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</si>
  <si>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</si>
  <si>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</si>
  <si>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</si>
  <si>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</si>
  <si>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</si>
  <si>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</si>
  <si>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</si>
  <si>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</si>
  <si>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</si>
  <si>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</si>
  <si>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</si>
  <si>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</si>
  <si>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</si>
  <si>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</si>
  <si>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</si>
  <si>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</si>
  <si>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</si>
  <si>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</si>
  <si>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</si>
  <si>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</si>
  <si>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</si>
  <si>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</si>
  <si>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</si>
  <si>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供用開始から35年経過し、管渠については法定耐用年数に達するまでにまだ十分な期間がる。震災により損傷した管渠の更新が多数見込まれており、現時点で老朽化の問題はない。
　一方、電気機械設備については、法定耐用年数を経過したものが年々多くなってきており、今後は更新費用が増加していくことが見込まれる。令和2年度に策定したストックマネジメント計画に基づいて、経営状況を踏まえながら、計画的に更新していきたい。</t>
    <rPh sb="44" eb="46">
      <t>シンサイ</t>
    </rPh>
    <rPh sb="49" eb="51">
      <t>ソンショウ</t>
    </rPh>
    <rPh sb="53" eb="55">
      <t>カンキョ</t>
    </rPh>
    <rPh sb="56" eb="58">
      <t>コウシン</t>
    </rPh>
    <rPh sb="59" eb="61">
      <t>タスウ</t>
    </rPh>
    <rPh sb="61" eb="63">
      <t>ミコ</t>
    </rPh>
    <phoneticPr fontId="4"/>
  </si>
  <si>
    <t>　使用料や一般会計からの公費負担分(基準内繰入金)では、収支均衡が図られないこと、また、慢性的に現金が不足していることなどにより、平準化債等の企業債に頼らざるを得ない状況であり、非常に厳しい経営状況となっている。
　震災からの本復旧が完了しないと、すべての数値がどのあたりを示すことになるのか不透明な状態ではあるものの、震災の影響も含めて人口が減少し使用料収入の減少が見込まれる一方で、設備の老朽化による多額の更新費用が見込まれるため、使用料の適正化による経営基盤の強化や広域化及び共同化の推進、ダウンサイジングやスペックダウンによる経営の効率化が急務となっている。
　このことから、現在の経営状況及び将来推計を詳細に分析するとともに、使用料の適正化に向けた検討を実施し、持続可能な事業運営に努めたい。</t>
    <rPh sb="65" eb="70">
      <t>ヘイジュンカサイトウ</t>
    </rPh>
    <rPh sb="71" eb="74">
      <t>キギョウサイ</t>
    </rPh>
    <rPh sb="160" eb="162">
      <t>シンサイ</t>
    </rPh>
    <rPh sb="163" eb="165">
      <t>エイキョウ</t>
    </rPh>
    <rPh sb="166" eb="167">
      <t>フク</t>
    </rPh>
    <phoneticPr fontId="4"/>
  </si>
  <si>
    <t>　①経常収支比率は、100%を保つことができたものの、一般会計から多額の繰入れを行っている状況である。③流動比率は100%を大きく下回っており、1年以内で現金化できる資産で1年以内に支払わなければならない負債を賄えておらず、常に運転資金の不足が課題となっている。
　また、処理区域内人口が少なく使用料収入も少ない一方で、処理場を2つ有していることから、④企業債残高対事業規模比率は類似団体を大きく上回っている。
　能登半島地震により、下水道使用料及び有収水量が減少したため、⑤経費回収率は減少したままであり、⑥汚水処理原価も増加したままである。今後も人口減少等による有収水量や使用料収入の減少により、これらの数値が悪化していくことが見込まれる。</t>
    <rPh sb="15" eb="16">
      <t>タモ</t>
    </rPh>
    <rPh sb="33" eb="35">
      <t>タガク</t>
    </rPh>
    <rPh sb="40" eb="41">
      <t>オコナ</t>
    </rPh>
    <rPh sb="119" eb="121">
      <t>フソク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</si>
</sst>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F9-46D1-988B-CB1607D698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86F9-46D1-988B-CB1607D698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41.47</c:v>
                </c:pt>
                <c:pt idx="1">
                  <c:v>39.630000000000003</c:v>
                </c:pt>
                <c:pt idx="2">
                  <c:v>38.53</c:v>
                </c:pt>
                <c:pt idx="3">
                  <c:v>30.09</c:v>
                </c:pt>
                <c:pt idx="4">
                  <c:v>57.02</c:v>
                </c:pt>
              </c:numCache>
            </c:numRef>
          </c:val>
          <c:extLst>
            <c:ext xmlns:c16="http://schemas.microsoft.com/office/drawing/2014/chart" uri="{C3380CC4-5D6E-409C-BE32-E72D297353CC}">
              <c16:uniqueId val="{00000000-6094-488C-BC08-8024D38B00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6094-488C-BC08-8024D38B00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81.040000000000006</c:v>
                </c:pt>
                <c:pt idx="1">
                  <c:v>84.35</c:v>
                </c:pt>
                <c:pt idx="2">
                  <c:v>84.6</c:v>
                </c:pt>
                <c:pt idx="3">
                  <c:v>84.42</c:v>
                </c:pt>
                <c:pt idx="4">
                  <c:v>84.57</c:v>
                </c:pt>
              </c:numCache>
            </c:numRef>
          </c:val>
          <c:extLst>
            <c:ext xmlns:c16="http://schemas.microsoft.com/office/drawing/2014/chart" uri="{C3380CC4-5D6E-409C-BE32-E72D297353CC}">
              <c16:uniqueId val="{00000000-31F9-4626-88BE-2D31A7B114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31F9-4626-88BE-2D31A7B114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109.74</c:v>
                </c:pt>
                <c:pt idx="1">
                  <c:v>119.27</c:v>
                </c:pt>
                <c:pt idx="2">
                  <c:v>117.86</c:v>
                </c:pt>
                <c:pt idx="3">
                  <c:v>123.21</c:v>
                </c:pt>
                <c:pt idx="4">
                  <c:v>100.3</c:v>
                </c:pt>
              </c:numCache>
            </c:numRef>
          </c:val>
          <c:extLst>
            <c:ext xmlns:c16="http://schemas.microsoft.com/office/drawing/2014/chart" uri="{C3380CC4-5D6E-409C-BE32-E72D297353CC}">
              <c16:uniqueId val="{00000000-E6B7-44EF-9E66-0D03B95146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E6B7-44EF-9E66-0D03B95146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11.34</c:v>
                </c:pt>
                <c:pt idx="1">
                  <c:v>14.43</c:v>
                </c:pt>
                <c:pt idx="2">
                  <c:v>17.329999999999998</c:v>
                </c:pt>
                <c:pt idx="3">
                  <c:v>19.28</c:v>
                </c:pt>
                <c:pt idx="4">
                  <c:v>21.96</c:v>
                </c:pt>
              </c:numCache>
            </c:numRef>
          </c:val>
          <c:extLst>
            <c:ext xmlns:c16="http://schemas.microsoft.com/office/drawing/2014/chart" uri="{C3380CC4-5D6E-409C-BE32-E72D297353CC}">
              <c16:uniqueId val="{00000000-3574-4656-A14A-428447A93E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3574-4656-A14A-428447A93E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CE-42A1-8CA1-CDFA0849CE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B1CE-42A1-8CA1-CDFA0849CE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158.88999999999999</c:v>
                </c:pt>
                <c:pt idx="1">
                  <c:v>44.19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E0F-4E2D-9287-88D853C335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7E0F-4E2D-9287-88D853C335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16.57</c:v>
                </c:pt>
                <c:pt idx="1">
                  <c:v>11.63</c:v>
                </c:pt>
                <c:pt idx="2">
                  <c:v>33.75</c:v>
                </c:pt>
                <c:pt idx="3">
                  <c:v>14.08</c:v>
                </c:pt>
                <c:pt idx="4">
                  <c:v>18.46</c:v>
                </c:pt>
              </c:numCache>
            </c:numRef>
          </c:val>
          <c:extLst>
            <c:ext xmlns:c16="http://schemas.microsoft.com/office/drawing/2014/chart" uri="{C3380CC4-5D6E-409C-BE32-E72D297353CC}">
              <c16:uniqueId val="{00000000-05D1-465E-8C8D-66C225759E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05D1-465E-8C8D-66C225759E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5672.21</c:v>
                </c:pt>
                <c:pt idx="1">
                  <c:v>5522.18</c:v>
                </c:pt>
                <c:pt idx="2">
                  <c:v>5466.74</c:v>
                </c:pt>
                <c:pt idx="3">
                  <c:v>6084.25</c:v>
                </c:pt>
                <c:pt idx="4">
                  <c:v>6922.01</c:v>
                </c:pt>
              </c:numCache>
            </c:numRef>
          </c:val>
          <c:extLst>
            <c:ext xmlns:c16="http://schemas.microsoft.com/office/drawing/2014/chart" uri="{C3380CC4-5D6E-409C-BE32-E72D297353CC}">
              <c16:uniqueId val="{00000000-ABF7-4B62-9CCD-2D7BDB55AB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ABF7-4B62-9CCD-2D7BDB55AB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28.91</c:v>
                </c:pt>
                <c:pt idx="1">
                  <c:v>87.08</c:v>
                </c:pt>
                <c:pt idx="2">
                  <c:v>86.19</c:v>
                </c:pt>
                <c:pt idx="3">
                  <c:v>58.73</c:v>
                </c:pt>
                <c:pt idx="4">
                  <c:v>61.74</c:v>
                </c:pt>
              </c:numCache>
            </c:numRef>
          </c:val>
          <c:extLst>
            <c:ext xmlns:c16="http://schemas.microsoft.com/office/drawing/2014/chart" uri="{C3380CC4-5D6E-409C-BE32-E72D297353CC}">
              <c16:uniqueId val="{00000000-44F1-4307-9732-E0D116B131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44F1-4307-9732-E0D116B131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621.38</c:v>
                </c:pt>
                <c:pt idx="1">
                  <c:v>207.96</c:v>
                </c:pt>
                <c:pt idx="2">
                  <c:v>211.92</c:v>
                </c:pt>
                <c:pt idx="3">
                  <c:v>311.10000000000002</c:v>
                </c:pt>
                <c:pt idx="4">
                  <c:v>309.57</c:v>
                </c:pt>
              </c:numCache>
            </c:numRef>
          </c:val>
          <c:extLst>
            <c:ext xmlns:c16="http://schemas.microsoft.com/office/drawing/2014/chart" uri="{C3380CC4-5D6E-409C-BE32-E72D297353CC}">
              <c16:uniqueId val="{00000000-F20F-4577-AB29-E8C6611954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F20F-4577-AB29-E8C6611954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石川県　輪島市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20928</v>
      </c>
      <c r="AM8" s="44"/>
      <c r="AN8" s="44"/>
      <c r="AO8" s="44"/>
      <c r="AP8" s="44"/>
      <c r="AQ8" s="44"/>
      <c r="AR8" s="44"/>
      <c r="AS8" s="44"/>
      <c r="AT8" s="45">
        <f>データ!T6</f>
        <v>426.35</v>
      </c>
      <c r="AU8" s="45"/>
      <c r="AV8" s="45"/>
      <c r="AW8" s="45"/>
      <c r="AX8" s="45"/>
      <c r="AY8" s="45"/>
      <c r="AZ8" s="45"/>
      <c r="BA8" s="45"/>
      <c r="BB8" s="45">
        <f>データ!U6</f>
        <v>49.09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54.71</v>
      </c>
      <c r="J10" s="45"/>
      <c r="K10" s="45"/>
      <c r="L10" s="45"/>
      <c r="M10" s="45"/>
      <c r="N10" s="45"/>
      <c r="O10" s="45"/>
      <c r="P10" s="45">
        <f>データ!P6</f>
        <v>12.8</v>
      </c>
      <c r="Q10" s="45"/>
      <c r="R10" s="45"/>
      <c r="S10" s="45"/>
      <c r="T10" s="45"/>
      <c r="U10" s="45"/>
      <c r="V10" s="45"/>
      <c r="W10" s="45">
        <f>データ!Q6</f>
        <v>47.98</v>
      </c>
      <c r="X10" s="45"/>
      <c r="Y10" s="45"/>
      <c r="Z10" s="45"/>
      <c r="AA10" s="45"/>
      <c r="AB10" s="45"/>
      <c r="AC10" s="45"/>
      <c r="AD10" s="44">
        <f>データ!R6</f>
        <v>3450</v>
      </c>
      <c r="AE10" s="44"/>
      <c r="AF10" s="44"/>
      <c r="AG10" s="44"/>
      <c r="AH10" s="44"/>
      <c r="AI10" s="44"/>
      <c r="AJ10" s="44"/>
      <c r="AK10" s="2"/>
      <c r="AL10" s="44">
        <f>データ!V6</f>
        <v>2619</v>
      </c>
      <c r="AM10" s="44"/>
      <c r="AN10" s="44"/>
      <c r="AO10" s="44"/>
      <c r="AP10" s="44"/>
      <c r="AQ10" s="44"/>
      <c r="AR10" s="44"/>
      <c r="AS10" s="44"/>
      <c r="AT10" s="45">
        <f>データ!W6</f>
        <v>1.78</v>
      </c>
      <c r="AU10" s="45"/>
      <c r="AV10" s="45"/>
      <c r="AW10" s="45"/>
      <c r="AX10" s="45"/>
      <c r="AY10" s="45"/>
      <c r="AZ10" s="45"/>
      <c r="BA10" s="45"/>
      <c r="BB10" s="45">
        <f>データ!X6</f>
        <v>1471.35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5bLEV/BEuRSeYbLY9WeUGMYuvfFou3RS89GcShWvHna6n79eKUEWIk07AWNgNxD/DCIKHL58ZUw5lE+YWIgfA==" saltValue="3SwSaHvD89/OwoisuI2W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172049</v>
      </c>
      <c r="D6" s="19">
        <f t="shared" si="3"/>
        <v>46</v>
      </c>
      <c r="E6" s="19">
        <f t="shared" si="3"/>
        <v>17</v>
      </c>
      <c r="F6" s="19">
        <f t="shared" si="3"/>
        <v>4</v>
      </c>
      <c r="G6" s="19">
        <f t="shared" si="3"/>
        <v>0</v>
      </c>
      <c r="H6" s="19" t="str">
        <f t="shared" si="3"/>
        <v>石川県　輪島市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54.71</v>
      </c>
      <c r="P6" s="20">
        <f t="shared" si="3"/>
        <v>12.8</v>
      </c>
      <c r="Q6" s="20">
        <f t="shared" si="3"/>
        <v>47.98</v>
      </c>
      <c r="R6" s="20">
        <f t="shared" si="3"/>
        <v>3450</v>
      </c>
      <c r="S6" s="20">
        <f t="shared" si="3"/>
        <v>20928</v>
      </c>
      <c r="T6" s="20">
        <f t="shared" si="3"/>
        <v>426.35</v>
      </c>
      <c r="U6" s="20">
        <f t="shared" si="3"/>
        <v>49.09</v>
      </c>
      <c r="V6" s="20">
        <f t="shared" si="3"/>
        <v>2619</v>
      </c>
      <c r="W6" s="20">
        <f t="shared" si="3"/>
        <v>1.78</v>
      </c>
      <c r="X6" s="20">
        <f t="shared" si="3"/>
        <v>1471.35</v>
      </c>
      <c r="Y6" s="21">
        <f>IF(Y7="",NA(),Y7)</f>
        <v>109.74</v>
      </c>
      <c r="Z6" s="21">
        <f t="shared" ref="Z6:AH6" si="4">IF(Z7="",NA(),Z7)</f>
        <v>119.27</v>
      </c>
      <c r="AA6" s="21">
        <f t="shared" si="4"/>
        <v>117.86</v>
      </c>
      <c r="AB6" s="21">
        <f t="shared" si="4"/>
        <v>123.21</v>
      </c>
      <c r="AC6" s="21">
        <f t="shared" si="4"/>
        <v>100.3</v>
      </c>
      <c r="AD6" s="21">
        <f t="shared" si="4"/>
        <v>105.78</v>
      </c>
      <c r="AE6" s="21">
        <f t="shared" si="4"/>
        <v>106.09</v>
      </c>
      <c r="AF6" s="21">
        <f t="shared" si="4"/>
        <v>106.44</v>
      </c>
      <c r="AG6" s="21">
        <f t="shared" si="4"/>
        <v>107.11</v>
      </c>
      <c r="AH6" s="21">
        <f t="shared" si="4"/>
        <v>103.79</v>
      </c>
      <c r="AI6" s="20" t="str">
        <f>IF(AI7="","",IF(AI7="-","【-】","【"&amp;SUBSTITUTE(TEXT(AI7,"#,##0.00"),"-","△")&amp;"】"))</f>
        <v>【105.07】</v>
      </c>
      <c r="AJ6" s="21">
        <f>IF(AJ7="",NA(),AJ7)</f>
        <v>158.88999999999999</v>
      </c>
      <c r="AK6" s="21">
        <f t="shared" ref="AK6:AS6" si="5">IF(AK7="",NA(),AK7)</f>
        <v>44.19</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16.57</v>
      </c>
      <c r="AV6" s="21">
        <f t="shared" ref="AV6:BD6" si="6">IF(AV7="",NA(),AV7)</f>
        <v>11.63</v>
      </c>
      <c r="AW6" s="21">
        <f t="shared" si="6"/>
        <v>33.75</v>
      </c>
      <c r="AX6" s="21">
        <f t="shared" si="6"/>
        <v>14.08</v>
      </c>
      <c r="AY6" s="21">
        <f t="shared" si="6"/>
        <v>18.46</v>
      </c>
      <c r="AZ6" s="21">
        <f t="shared" si="6"/>
        <v>44.24</v>
      </c>
      <c r="BA6" s="21">
        <f t="shared" si="6"/>
        <v>43.07</v>
      </c>
      <c r="BB6" s="21">
        <f t="shared" si="6"/>
        <v>45.42</v>
      </c>
      <c r="BC6" s="21">
        <f t="shared" si="6"/>
        <v>50.63</v>
      </c>
      <c r="BD6" s="21">
        <f t="shared" si="6"/>
        <v>46.37</v>
      </c>
      <c r="BE6" s="20" t="str">
        <f>IF(BE7="","",IF(BE7="-","【-】","【"&amp;SUBSTITUTE(TEXT(BE7,"#,##0.00"),"-","△")&amp;"】"))</f>
        <v>【50.90】</v>
      </c>
      <c r="BF6" s="21">
        <f>IF(BF7="",NA(),BF7)</f>
        <v>5672.21</v>
      </c>
      <c r="BG6" s="21">
        <f t="shared" ref="BG6:BO6" si="7">IF(BG7="",NA(),BG7)</f>
        <v>5522.18</v>
      </c>
      <c r="BH6" s="21">
        <f t="shared" si="7"/>
        <v>5466.74</v>
      </c>
      <c r="BI6" s="21">
        <f t="shared" si="7"/>
        <v>6084.25</v>
      </c>
      <c r="BJ6" s="21">
        <f t="shared" si="7"/>
        <v>6922.01</v>
      </c>
      <c r="BK6" s="21">
        <f t="shared" si="7"/>
        <v>1258.43</v>
      </c>
      <c r="BL6" s="21">
        <f t="shared" si="7"/>
        <v>1163.75</v>
      </c>
      <c r="BM6" s="21">
        <f t="shared" si="7"/>
        <v>1195.47</v>
      </c>
      <c r="BN6" s="21">
        <f t="shared" si="7"/>
        <v>1168.69</v>
      </c>
      <c r="BO6" s="21">
        <f t="shared" si="7"/>
        <v>1062.58</v>
      </c>
      <c r="BP6" s="20" t="str">
        <f>IF(BP7="","",IF(BP7="-","【-】","【"&amp;SUBSTITUTE(TEXT(BP7,"#,##0.00"),"-","△")&amp;"】"))</f>
        <v>【1,099.15】</v>
      </c>
      <c r="BQ6" s="21">
        <f>IF(BQ7="",NA(),BQ7)</f>
        <v>28.91</v>
      </c>
      <c r="BR6" s="21">
        <f t="shared" ref="BR6:BZ6" si="8">IF(BR7="",NA(),BR7)</f>
        <v>87.08</v>
      </c>
      <c r="BS6" s="21">
        <f t="shared" si="8"/>
        <v>86.19</v>
      </c>
      <c r="BT6" s="21">
        <f t="shared" si="8"/>
        <v>58.73</v>
      </c>
      <c r="BU6" s="21">
        <f t="shared" si="8"/>
        <v>61.74</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621.38</v>
      </c>
      <c r="CC6" s="21">
        <f t="shared" ref="CC6:CK6" si="9">IF(CC7="",NA(),CC7)</f>
        <v>207.96</v>
      </c>
      <c r="CD6" s="21">
        <f t="shared" si="9"/>
        <v>211.92</v>
      </c>
      <c r="CE6" s="21">
        <f t="shared" si="9"/>
        <v>311.10000000000002</v>
      </c>
      <c r="CF6" s="21">
        <f t="shared" si="9"/>
        <v>309.57</v>
      </c>
      <c r="CG6" s="21">
        <f t="shared" si="9"/>
        <v>224.88</v>
      </c>
      <c r="CH6" s="21">
        <f t="shared" si="9"/>
        <v>228.64</v>
      </c>
      <c r="CI6" s="21">
        <f t="shared" si="9"/>
        <v>239.46</v>
      </c>
      <c r="CJ6" s="21">
        <f t="shared" si="9"/>
        <v>233.15</v>
      </c>
      <c r="CK6" s="21">
        <f t="shared" si="9"/>
        <v>201.33</v>
      </c>
      <c r="CL6" s="20" t="str">
        <f>IF(CL7="","",IF(CL7="-","【-】","【"&amp;SUBSTITUTE(TEXT(CL7,"#,##0.00"),"-","△")&amp;"】"))</f>
        <v>【225.78】</v>
      </c>
      <c r="CM6" s="21">
        <f>IF(CM7="",NA(),CM7)</f>
        <v>41.47</v>
      </c>
      <c r="CN6" s="21">
        <f t="shared" ref="CN6:CV6" si="10">IF(CN7="",NA(),CN7)</f>
        <v>39.630000000000003</v>
      </c>
      <c r="CO6" s="21">
        <f t="shared" si="10"/>
        <v>38.53</v>
      </c>
      <c r="CP6" s="21">
        <f t="shared" si="10"/>
        <v>30.09</v>
      </c>
      <c r="CQ6" s="21">
        <f t="shared" si="10"/>
        <v>57.02</v>
      </c>
      <c r="CR6" s="21">
        <f t="shared" si="10"/>
        <v>42.4</v>
      </c>
      <c r="CS6" s="21">
        <f t="shared" si="10"/>
        <v>42.28</v>
      </c>
      <c r="CT6" s="21">
        <f t="shared" si="10"/>
        <v>41.06</v>
      </c>
      <c r="CU6" s="21">
        <f t="shared" si="10"/>
        <v>42.09</v>
      </c>
      <c r="CV6" s="21">
        <f t="shared" si="10"/>
        <v>44.79</v>
      </c>
      <c r="CW6" s="20" t="str">
        <f>IF(CW7="","",IF(CW7="-","【-】","【"&amp;SUBSTITUTE(TEXT(CW7,"#,##0.00"),"-","△")&amp;"】"))</f>
        <v>【43.17】</v>
      </c>
      <c r="CX6" s="21">
        <f>IF(CX7="",NA(),CX7)</f>
        <v>81.040000000000006</v>
      </c>
      <c r="CY6" s="21">
        <f t="shared" ref="CY6:DG6" si="11">IF(CY7="",NA(),CY7)</f>
        <v>84.35</v>
      </c>
      <c r="CZ6" s="21">
        <f t="shared" si="11"/>
        <v>84.6</v>
      </c>
      <c r="DA6" s="21">
        <f t="shared" si="11"/>
        <v>84.42</v>
      </c>
      <c r="DB6" s="21">
        <f t="shared" si="11"/>
        <v>84.57</v>
      </c>
      <c r="DC6" s="21">
        <f t="shared" si="11"/>
        <v>84.19</v>
      </c>
      <c r="DD6" s="21">
        <f t="shared" si="11"/>
        <v>84.34</v>
      </c>
      <c r="DE6" s="21">
        <f t="shared" si="11"/>
        <v>84.34</v>
      </c>
      <c r="DF6" s="21">
        <f t="shared" si="11"/>
        <v>84.73</v>
      </c>
      <c r="DG6" s="21">
        <f t="shared" si="11"/>
        <v>88.68</v>
      </c>
      <c r="DH6" s="20" t="str">
        <f>IF(DH7="","",IF(DH7="-","【-】","【"&amp;SUBSTITUTE(TEXT(DH7,"#,##0.00"),"-","△")&amp;"】"))</f>
        <v>【86.31】</v>
      </c>
      <c r="DI6" s="21">
        <f>IF(DI7="",NA(),DI7)</f>
        <v>11.34</v>
      </c>
      <c r="DJ6" s="21">
        <f t="shared" ref="DJ6:DR6" si="12">IF(DJ7="",NA(),DJ7)</f>
        <v>14.43</v>
      </c>
      <c r="DK6" s="21">
        <f t="shared" si="12"/>
        <v>17.329999999999998</v>
      </c>
      <c r="DL6" s="21">
        <f t="shared" si="12"/>
        <v>19.28</v>
      </c>
      <c r="DM6" s="21">
        <f t="shared" si="12"/>
        <v>21.96</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172049</v>
      </c>
      <c r="D7" s="23">
        <v>46</v>
      </c>
      <c r="E7" s="23">
        <v>17</v>
      </c>
      <c r="F7" s="23">
        <v>4</v>
      </c>
      <c r="G7" s="23">
        <v>0</v>
      </c>
      <c r="H7" s="23" t="s">
        <v>96</v>
      </c>
      <c r="I7" s="23" t="s">
        <v>97</v>
      </c>
      <c r="J7" s="23" t="s">
        <v>98</v>
      </c>
      <c r="K7" s="23" t="s">
        <v>99</v>
      </c>
      <c r="L7" s="23" t="s">
        <v>100</v>
      </c>
      <c r="M7" s="23" t="s">
        <v>101</v>
      </c>
      <c r="N7" s="24" t="s">
        <v>102</v>
      </c>
      <c r="O7" s="24">
        <v>54.71</v>
      </c>
      <c r="P7" s="24">
        <v>12.8</v>
      </c>
      <c r="Q7" s="24">
        <v>47.98</v>
      </c>
      <c r="R7" s="24">
        <v>3450</v>
      </c>
      <c r="S7" s="24">
        <v>20928</v>
      </c>
      <c r="T7" s="24">
        <v>426.35</v>
      </c>
      <c r="U7" s="24">
        <v>49.09</v>
      </c>
      <c r="V7" s="24">
        <v>2619</v>
      </c>
      <c r="W7" s="24">
        <v>1.78</v>
      </c>
      <c r="X7" s="24">
        <v>1471.35</v>
      </c>
      <c r="Y7" s="24">
        <v>109.74</v>
      </c>
      <c r="Z7" s="24">
        <v>119.27</v>
      </c>
      <c r="AA7" s="24">
        <v>117.86</v>
      </c>
      <c r="AB7" s="24">
        <v>123.21</v>
      </c>
      <c r="AC7" s="24">
        <v>100.3</v>
      </c>
      <c r="AD7" s="24">
        <v>105.78</v>
      </c>
      <c r="AE7" s="24">
        <v>106.09</v>
      </c>
      <c r="AF7" s="24">
        <v>106.44</v>
      </c>
      <c r="AG7" s="24">
        <v>107.11</v>
      </c>
      <c r="AH7" s="24">
        <v>103.79</v>
      </c>
      <c r="AI7" s="24">
        <v>105.07</v>
      </c>
      <c r="AJ7" s="24">
        <v>158.88999999999999</v>
      </c>
      <c r="AK7" s="24">
        <v>44.19</v>
      </c>
      <c r="AL7" s="24">
        <v>0</v>
      </c>
      <c r="AM7" s="24">
        <v>0</v>
      </c>
      <c r="AN7" s="24">
        <v>0</v>
      </c>
      <c r="AO7" s="24">
        <v>63.96</v>
      </c>
      <c r="AP7" s="24">
        <v>69.42</v>
      </c>
      <c r="AQ7" s="24">
        <v>72.86</v>
      </c>
      <c r="AR7" s="24">
        <v>69.540000000000006</v>
      </c>
      <c r="AS7" s="24">
        <v>53.87</v>
      </c>
      <c r="AT7" s="24">
        <v>63.54</v>
      </c>
      <c r="AU7" s="24">
        <v>16.57</v>
      </c>
      <c r="AV7" s="24">
        <v>11.63</v>
      </c>
      <c r="AW7" s="24">
        <v>33.75</v>
      </c>
      <c r="AX7" s="24">
        <v>14.08</v>
      </c>
      <c r="AY7" s="24">
        <v>18.46</v>
      </c>
      <c r="AZ7" s="24">
        <v>44.24</v>
      </c>
      <c r="BA7" s="24">
        <v>43.07</v>
      </c>
      <c r="BB7" s="24">
        <v>45.42</v>
      </c>
      <c r="BC7" s="24">
        <v>50.63</v>
      </c>
      <c r="BD7" s="24">
        <v>46.37</v>
      </c>
      <c r="BE7" s="24">
        <v>50.9</v>
      </c>
      <c r="BF7" s="24">
        <v>5672.21</v>
      </c>
      <c r="BG7" s="24">
        <v>5522.18</v>
      </c>
      <c r="BH7" s="24">
        <v>5466.74</v>
      </c>
      <c r="BI7" s="24">
        <v>6084.25</v>
      </c>
      <c r="BJ7" s="24">
        <v>6922.01</v>
      </c>
      <c r="BK7" s="24">
        <v>1258.43</v>
      </c>
      <c r="BL7" s="24">
        <v>1163.75</v>
      </c>
      <c r="BM7" s="24">
        <v>1195.47</v>
      </c>
      <c r="BN7" s="24">
        <v>1168.69</v>
      </c>
      <c r="BO7" s="24">
        <v>1062.58</v>
      </c>
      <c r="BP7" s="24">
        <v>1099.1500000000001</v>
      </c>
      <c r="BQ7" s="24">
        <v>28.91</v>
      </c>
      <c r="BR7" s="24">
        <v>87.08</v>
      </c>
      <c r="BS7" s="24">
        <v>86.19</v>
      </c>
      <c r="BT7" s="24">
        <v>58.73</v>
      </c>
      <c r="BU7" s="24">
        <v>61.74</v>
      </c>
      <c r="BV7" s="24">
        <v>73.36</v>
      </c>
      <c r="BW7" s="24">
        <v>72.599999999999994</v>
      </c>
      <c r="BX7" s="24">
        <v>69.430000000000007</v>
      </c>
      <c r="BY7" s="24">
        <v>70.709999999999994</v>
      </c>
      <c r="BZ7" s="24">
        <v>80.36</v>
      </c>
      <c r="CA7" s="24">
        <v>72.92</v>
      </c>
      <c r="CB7" s="24">
        <v>621.38</v>
      </c>
      <c r="CC7" s="24">
        <v>207.96</v>
      </c>
      <c r="CD7" s="24">
        <v>211.92</v>
      </c>
      <c r="CE7" s="24">
        <v>311.10000000000002</v>
      </c>
      <c r="CF7" s="24">
        <v>309.57</v>
      </c>
      <c r="CG7" s="24">
        <v>224.88</v>
      </c>
      <c r="CH7" s="24">
        <v>228.64</v>
      </c>
      <c r="CI7" s="24">
        <v>239.46</v>
      </c>
      <c r="CJ7" s="24">
        <v>233.15</v>
      </c>
      <c r="CK7" s="24">
        <v>201.33</v>
      </c>
      <c r="CL7" s="24">
        <v>225.78</v>
      </c>
      <c r="CM7" s="24">
        <v>41.47</v>
      </c>
      <c r="CN7" s="24">
        <v>39.630000000000003</v>
      </c>
      <c r="CO7" s="24">
        <v>38.53</v>
      </c>
      <c r="CP7" s="24">
        <v>30.09</v>
      </c>
      <c r="CQ7" s="24">
        <v>57.02</v>
      </c>
      <c r="CR7" s="24">
        <v>42.4</v>
      </c>
      <c r="CS7" s="24">
        <v>42.28</v>
      </c>
      <c r="CT7" s="24">
        <v>41.06</v>
      </c>
      <c r="CU7" s="24">
        <v>42.09</v>
      </c>
      <c r="CV7" s="24">
        <v>44.79</v>
      </c>
      <c r="CW7" s="24">
        <v>43.17</v>
      </c>
      <c r="CX7" s="24">
        <v>81.040000000000006</v>
      </c>
      <c r="CY7" s="24">
        <v>84.35</v>
      </c>
      <c r="CZ7" s="24">
        <v>84.6</v>
      </c>
      <c r="DA7" s="24">
        <v>84.42</v>
      </c>
      <c r="DB7" s="24">
        <v>84.57</v>
      </c>
      <c r="DC7" s="24">
        <v>84.19</v>
      </c>
      <c r="DD7" s="24">
        <v>84.34</v>
      </c>
      <c r="DE7" s="24">
        <v>84.34</v>
      </c>
      <c r="DF7" s="24">
        <v>84.73</v>
      </c>
      <c r="DG7" s="24">
        <v>88.68</v>
      </c>
      <c r="DH7" s="24">
        <v>86.31</v>
      </c>
      <c r="DI7" s="24">
        <v>11.34</v>
      </c>
      <c r="DJ7" s="24">
        <v>14.43</v>
      </c>
      <c r="DK7" s="24">
        <v>17.329999999999998</v>
      </c>
      <c r="DL7" s="24">
        <v>19.28</v>
      </c>
      <c r="DM7" s="24">
        <v>21.96</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dcterms:created xsi:type="dcterms:W3CDTF">2025-12-23T06:10:50Z</dcterms:created>
  <dcterms:modified xsi:type="dcterms:W3CDTF">2026-01-30T12:23:37Z</dcterms:modified>
  <cp:category/>
</cp:coreProperties>
</file>